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bzv-files-01p\share\Utilisateurs\MLOUBASSOU\JUILLET 2022 STATS\"/>
    </mc:Choice>
  </mc:AlternateContent>
  <xr:revisionPtr revIDLastSave="0" documentId="13_ncr:1_{A2B0EAF5-1602-4D86-AB24-26F6DA9D5146}" xr6:coauthVersionLast="47" xr6:coauthVersionMax="47" xr10:uidLastSave="{00000000-0000-0000-0000-000000000000}"/>
  <bookViews>
    <workbookView xWindow="-110" yWindow="-110" windowWidth="22780" windowHeight="14660" tabRatio="715" xr2:uid="{00000000-000D-0000-FFFF-FFFF00000000}"/>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91029"/>
  <customWorkbookViews>
    <customWorkbookView name="Rudy MASSAMBA - Affichage personnalisé" guid="{185D84FE-F060-43CB-AD80-90D245BB0AEC}" mergeInterval="0" personalView="1" maximized="1" xWindow="1" yWindow="1" windowWidth="1362" windowHeight="4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N25" i="1" l="1"/>
  <c r="DL25" i="1"/>
  <c r="CW25" i="1"/>
  <c r="DM24" i="1"/>
  <c r="DL24" i="1"/>
  <c r="DK24" i="1"/>
  <c r="DH24" i="1"/>
  <c r="CV24" i="1"/>
  <c r="CU24" i="1"/>
  <c r="DL13" i="1"/>
  <c r="DG13" i="1"/>
  <c r="B65" i="4"/>
  <c r="B71" i="9"/>
  <c r="B43" i="9"/>
  <c r="B99" i="8"/>
  <c r="B43" i="8"/>
  <c r="B70" i="8" s="1"/>
  <c r="DO13" i="1"/>
  <c r="DG23" i="1"/>
  <c r="DL23" i="1"/>
  <c r="DG24" i="1"/>
  <c r="DJ24" i="1"/>
  <c r="DN24" i="1"/>
  <c r="DO24" i="1"/>
  <c r="DP24" i="1"/>
  <c r="DQ24" i="1"/>
  <c r="DR24" i="1"/>
  <c r="DE28" i="1"/>
  <c r="CW28" i="1"/>
  <c r="CO28" i="1"/>
  <c r="CW23" i="1"/>
  <c r="DB13" i="1"/>
  <c r="CZ13" i="1"/>
  <c r="B64" i="4"/>
  <c r="B42" i="9"/>
  <c r="B98" i="9" s="1"/>
  <c r="B42" i="8"/>
  <c r="B98" i="8" s="1"/>
  <c r="CW13" i="1" l="1"/>
  <c r="DE13" i="1"/>
  <c r="DP13" i="1"/>
  <c r="DH13" i="1"/>
  <c r="DD24" i="1"/>
  <c r="CV23" i="1"/>
  <c r="DD23" i="1"/>
  <c r="CZ24" i="1"/>
  <c r="CV25" i="1"/>
  <c r="DD25" i="1"/>
  <c r="CJ28" i="1"/>
  <c r="CR28" i="1"/>
  <c r="CZ28" i="1"/>
  <c r="DK25" i="1"/>
  <c r="CW24" i="1"/>
  <c r="DE24" i="1"/>
  <c r="CM28" i="1"/>
  <c r="CU28" i="1"/>
  <c r="DC28" i="1"/>
  <c r="DP25" i="1"/>
  <c r="DH25" i="1"/>
  <c r="DP23" i="1"/>
  <c r="DH23" i="1"/>
  <c r="DA23" i="1"/>
  <c r="CK28" i="1"/>
  <c r="CS28" i="1"/>
  <c r="DA28" i="1"/>
  <c r="DN13" i="1"/>
  <c r="DJ13" i="1"/>
  <c r="CN28" i="1"/>
  <c r="CV28" i="1"/>
  <c r="DD28" i="1"/>
  <c r="DO25" i="1"/>
  <c r="DG25" i="1"/>
  <c r="DO23" i="1"/>
  <c r="CL28" i="1"/>
  <c r="CT28" i="1"/>
  <c r="DB28" i="1"/>
  <c r="DC24" i="1"/>
  <c r="CP28" i="1"/>
  <c r="CX28" i="1"/>
  <c r="DF28" i="1"/>
  <c r="DK23" i="1"/>
  <c r="DG28" i="1"/>
  <c r="DN23" i="1"/>
  <c r="CI28" i="1"/>
  <c r="CQ28" i="1"/>
  <c r="CY28" i="1"/>
  <c r="DR28" i="1"/>
  <c r="DJ28" i="1"/>
  <c r="DN28" i="1"/>
  <c r="DM25" i="1"/>
  <c r="DM23" i="1"/>
  <c r="DQ23" i="1"/>
  <c r="DI25" i="1"/>
  <c r="DM13" i="1"/>
  <c r="DE23" i="1"/>
  <c r="DA24" i="1"/>
  <c r="DE25" i="1"/>
  <c r="CX24" i="1"/>
  <c r="DF24" i="1"/>
  <c r="CY23" i="1"/>
  <c r="O99" i="8"/>
  <c r="O71" i="9"/>
  <c r="DQ25" i="1"/>
  <c r="DI24" i="1"/>
  <c r="DB23" i="1"/>
  <c r="DK13" i="1"/>
  <c r="DQ13" i="1"/>
  <c r="DI13" i="1"/>
  <c r="DM28" i="1"/>
  <c r="DI23" i="1"/>
  <c r="DF23" i="1"/>
  <c r="DB24" i="1"/>
  <c r="DF25" i="1"/>
  <c r="DK28" i="1"/>
  <c r="DR13" i="1"/>
  <c r="CX13" i="1"/>
  <c r="DF13" i="1"/>
  <c r="DQ28" i="1"/>
  <c r="DI28" i="1"/>
  <c r="DP28" i="1"/>
  <c r="DH28" i="1"/>
  <c r="DB25" i="1"/>
  <c r="DO28" i="1"/>
  <c r="DR25" i="1"/>
  <c r="DJ25" i="1"/>
  <c r="DR23" i="1"/>
  <c r="DJ23" i="1"/>
  <c r="CU13" i="1"/>
  <c r="DC13" i="1"/>
  <c r="CY24" i="1"/>
  <c r="CU25" i="1"/>
  <c r="DC25" i="1"/>
  <c r="O43" i="9"/>
  <c r="DL28" i="1"/>
  <c r="O15" i="9"/>
  <c r="O43" i="8"/>
  <c r="O70" i="8"/>
  <c r="O15" i="8"/>
  <c r="CY25" i="1"/>
  <c r="DC23" i="1"/>
  <c r="CU23" i="1"/>
  <c r="CX25" i="1"/>
  <c r="DA25" i="1"/>
  <c r="CX23" i="1"/>
  <c r="CZ25" i="1"/>
  <c r="CZ23" i="1"/>
  <c r="DA13" i="1"/>
  <c r="CY13" i="1"/>
  <c r="DD13" i="1"/>
  <c r="CV13" i="1"/>
  <c r="O98" i="8"/>
  <c r="O98" i="9"/>
  <c r="B70" i="9"/>
  <c r="O70" i="9"/>
  <c r="O42" i="9"/>
  <c r="O14" i="9"/>
  <c r="B69" i="8"/>
  <c r="O69" i="8"/>
  <c r="O42" i="8"/>
  <c r="O14" i="8"/>
  <c r="CS13" i="1"/>
  <c r="CQ13" i="1"/>
  <c r="CQ23" i="1"/>
  <c r="CR23" i="1"/>
  <c r="CS23" i="1"/>
  <c r="CT23" i="1"/>
  <c r="CQ24" i="1"/>
  <c r="CR24" i="1"/>
  <c r="CS24" i="1"/>
  <c r="CT24" i="1"/>
  <c r="CQ25" i="1"/>
  <c r="CR25" i="1"/>
  <c r="CS25" i="1"/>
  <c r="CT25" i="1"/>
  <c r="CR13" i="1" l="1"/>
  <c r="CT13" i="1"/>
  <c r="O69" i="9" l="1"/>
  <c r="O65" i="9"/>
  <c r="O66" i="9"/>
  <c r="O67" i="9"/>
  <c r="O64" i="9"/>
  <c r="O68" i="9"/>
  <c r="O68" i="8" l="1"/>
  <c r="O63" i="8"/>
  <c r="O67" i="8"/>
  <c r="O64" i="8"/>
  <c r="O65" i="8"/>
  <c r="O66" i="8"/>
  <c r="CP24" i="1" l="1"/>
  <c r="CO13" i="1"/>
  <c r="CP13" i="1"/>
  <c r="CO24" i="1" l="1"/>
  <c r="CP25" i="1"/>
  <c r="CO25" i="1"/>
  <c r="CP23" i="1"/>
  <c r="CO23"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4" i="1" l="1"/>
  <c r="CN23" i="1"/>
  <c r="CM23" i="1"/>
  <c r="CM24" i="1"/>
  <c r="CL23" i="1" l="1"/>
  <c r="CL24" i="1" l="1"/>
  <c r="CJ23" i="1"/>
  <c r="CJ24" i="1"/>
  <c r="CK24" i="1"/>
  <c r="CK23" i="1" l="1"/>
  <c r="B63" i="4" l="1"/>
  <c r="B41" i="9"/>
  <c r="B41" i="8"/>
  <c r="B97" i="8" l="1"/>
  <c r="B68" i="8"/>
  <c r="B97" i="9"/>
  <c r="B69" i="9"/>
  <c r="O13" i="8"/>
  <c r="O97" i="9"/>
  <c r="O41" i="9"/>
  <c r="O13" i="9"/>
  <c r="O97" i="8"/>
  <c r="O41" i="8"/>
  <c r="CI23" i="1" l="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2" i="4"/>
  <c r="BY23" i="1"/>
  <c r="BY24" i="1"/>
  <c r="BY28" i="1" l="1"/>
  <c r="BX28" i="1"/>
  <c r="BX24" i="1" l="1"/>
  <c r="BX23" i="1"/>
  <c r="B40" i="9" l="1"/>
  <c r="B39" i="9"/>
  <c r="B38" i="9"/>
  <c r="B37" i="9"/>
  <c r="B36" i="9"/>
  <c r="O96" i="8"/>
  <c r="B40" i="8"/>
  <c r="B93" i="9" l="1"/>
  <c r="B65" i="9"/>
  <c r="B95" i="9"/>
  <c r="B67" i="9"/>
  <c r="B94" i="9"/>
  <c r="B66" i="9"/>
  <c r="B92" i="9"/>
  <c r="B64" i="9"/>
  <c r="B96" i="9"/>
  <c r="B68" i="9"/>
  <c r="B96" i="8"/>
  <c r="B67" i="8"/>
  <c r="O96" i="9"/>
  <c r="O8" i="9"/>
  <c r="O9" i="9"/>
  <c r="O10" i="9"/>
  <c r="O11" i="9"/>
  <c r="O12" i="9"/>
  <c r="O39" i="9"/>
  <c r="O92" i="9"/>
  <c r="O93" i="9"/>
  <c r="O94" i="9"/>
  <c r="O95" i="9"/>
  <c r="O40" i="9"/>
  <c r="O36" i="9"/>
  <c r="O37" i="9"/>
  <c r="O38" i="9"/>
  <c r="O40" i="8"/>
  <c r="O12" i="8"/>
  <c r="B39" i="8" l="1"/>
  <c r="B38" i="8"/>
  <c r="B37" i="8"/>
  <c r="B36" i="8"/>
  <c r="B61" i="4"/>
  <c r="B60" i="4"/>
  <c r="B59" i="4"/>
  <c r="B58" i="4"/>
  <c r="B94" i="8" l="1"/>
  <c r="B65" i="8"/>
  <c r="B92" i="8"/>
  <c r="B63" i="8"/>
  <c r="B93" i="8"/>
  <c r="B64" i="8"/>
  <c r="B95" i="8"/>
  <c r="B66" i="8"/>
  <c r="BO28" i="1"/>
  <c r="BM24" i="1"/>
  <c r="BQ23" i="1"/>
  <c r="BK28" i="1" l="1"/>
  <c r="BT28" i="1"/>
  <c r="BN28" i="1"/>
  <c r="O39" i="8"/>
  <c r="BU23" i="1"/>
  <c r="BP23" i="1"/>
  <c r="BS24" i="1"/>
  <c r="BP24" i="1"/>
  <c r="BR28" i="1"/>
  <c r="BQ28" i="1"/>
  <c r="BU24" i="1"/>
  <c r="BM28" i="1"/>
  <c r="BQ24" i="1"/>
  <c r="BN23" i="1"/>
  <c r="BL23" i="1"/>
  <c r="BS28" i="1"/>
  <c r="BS23" i="1"/>
  <c r="BU28" i="1"/>
  <c r="BK24" i="1"/>
  <c r="BV24" i="1"/>
  <c r="BV23" i="1"/>
  <c r="BL24" i="1"/>
  <c r="BK23" i="1"/>
  <c r="BP28" i="1"/>
  <c r="BR24" i="1"/>
  <c r="O95" i="8"/>
  <c r="BO23" i="1"/>
  <c r="BO24" i="1"/>
  <c r="BT23" i="1"/>
  <c r="BM23" i="1"/>
  <c r="BN24" i="1"/>
  <c r="BR23" i="1"/>
  <c r="BL28" i="1"/>
  <c r="BT24" i="1"/>
  <c r="O11" i="8" l="1"/>
  <c r="BV28" i="1"/>
  <c r="BW28" i="1" l="1"/>
  <c r="BW24" i="1" l="1"/>
  <c r="BW23" i="1" l="1"/>
  <c r="BA24" i="1" l="1"/>
  <c r="BJ24" i="1"/>
  <c r="BJ23" i="1"/>
  <c r="BE24" i="1"/>
  <c r="BF24" i="1"/>
  <c r="O38" i="8"/>
  <c r="BC24" i="1"/>
  <c r="AZ24" i="1"/>
  <c r="BH23" i="1"/>
  <c r="AZ23" i="1"/>
  <c r="BG24" i="1"/>
  <c r="BF23" i="1"/>
  <c r="BH24" i="1"/>
  <c r="O94"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7" i="8" l="1"/>
  <c r="AR23" i="1"/>
  <c r="AR24" i="1"/>
  <c r="O36" i="8"/>
  <c r="BC28" i="1"/>
  <c r="AF28" i="1" l="1"/>
  <c r="BD28" i="1"/>
  <c r="AP28" i="1"/>
  <c r="AI28" i="1"/>
  <c r="AE28" i="1"/>
  <c r="AQ28" i="1"/>
  <c r="AG28" i="1"/>
  <c r="AO28" i="1"/>
  <c r="AC28" i="1"/>
  <c r="AN28" i="1"/>
  <c r="AD28" i="1" l="1"/>
  <c r="AM28" i="1"/>
  <c r="AB28" i="1"/>
  <c r="AK28" i="1"/>
  <c r="AL28" i="1"/>
  <c r="O93" i="8"/>
  <c r="AH28" i="1"/>
  <c r="AJ28" i="1"/>
  <c r="BE28" i="1"/>
  <c r="O92"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<sst xmlns="http://schemas.openxmlformats.org/spreadsheetml/2006/main" count="249" uniqueCount="77">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</sst>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xr:uid="{00000000-0005-0000-0000-000000000000}"/>
    <cellStyle name="Legal 8½ x 14 in 10" xfId="10" xr:uid="{00000000-0005-0000-0000-000001000000}"/>
    <cellStyle name="Milliers" xfId="11" builtinId="3"/>
    <cellStyle name="Normal" xfId="0" builtinId="0"/>
    <cellStyle name="Normal 2" xfId="1" xr:uid="{00000000-0005-0000-0000-000004000000}"/>
    <cellStyle name="Normal 2 2" xfId="4" xr:uid="{00000000-0005-0000-0000-000005000000}"/>
    <cellStyle name="Normal 3" xfId="2" xr:uid="{00000000-0005-0000-0000-000006000000}"/>
    <cellStyle name="Percent 2" xfId="6" xr:uid="{00000000-0005-0000-0000-000007000000}"/>
    <cellStyle name="Percent 3" xfId="7" xr:uid="{00000000-0005-0000-0000-000008000000}"/>
    <cellStyle name="Percent 4" xfId="5" xr:uid="{00000000-0005-0000-0000-000009000000}"/>
    <cellStyle name="Pourcentage" xfId="9" builtinId="5"/>
    <cellStyle name="Pourcentage 2" xfId="8" xr:uid="{00000000-0005-0000-0000-00000B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Abonnés!$B$38</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0.65629624406321441</c:v>
                </c:pt>
                <c:pt idx="1">
                  <c:v>0.65513591872693699</c:v>
                </c:pt>
                <c:pt idx="2">
                  <c:v>0.66484371852359703</c:v>
                </c:pt>
                <c:pt idx="3">
                  <c:v>0.66365083915466194</c:v>
                </c:pt>
                <c:pt idx="4">
                  <c:v>0.66412451796608385</c:v>
                </c:pt>
                <c:pt idx="5">
                  <c:v>0.66920145525070851</c:v>
                </c:pt>
                <c:pt idx="6">
                  <c:v>0.67074280321526814</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Abonnés!$B$39</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Abonnés!$C$39:$N$39</c:f>
              <c:numCache>
                <c:formatCode>0.0%</c:formatCode>
                <c:ptCount val="12"/>
                <c:pt idx="0">
                  <c:v>0.34370375593678559</c:v>
                </c:pt>
                <c:pt idx="1">
                  <c:v>0.34486408127306289</c:v>
                </c:pt>
                <c:pt idx="2">
                  <c:v>0.33515628147640303</c:v>
                </c:pt>
                <c:pt idx="3">
                  <c:v>0.336349160845338</c:v>
                </c:pt>
                <c:pt idx="4">
                  <c:v>0.3358754820339161</c:v>
                </c:pt>
                <c:pt idx="5">
                  <c:v>0.33079854474929138</c:v>
                </c:pt>
                <c:pt idx="6">
                  <c:v>0.32925719678473192</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Revenus!$P$11</c:f>
              <c:strCache>
                <c:ptCount val="1"/>
                <c:pt idx="0">
                  <c:v>2018</c:v>
                </c:pt>
              </c:strCache>
            </c:strRef>
          </c:tx>
          <c:spPr>
            <a:ln w="34925"/>
          </c:spPr>
          <c:marker>
            <c:symbol val="diamond"/>
            <c:size val="7"/>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Revenus!$P$12</c:f>
              <c:strCache>
                <c:ptCount val="1"/>
                <c:pt idx="0">
                  <c:v>2019</c:v>
                </c:pt>
              </c:strCache>
            </c:strRef>
          </c:tx>
          <c:spPr>
            <a:ln w="34925"/>
          </c:spPr>
          <c:marker>
            <c:symbol val="square"/>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Revenus!$P$13</c:f>
              <c:strCache>
                <c:ptCount val="1"/>
                <c:pt idx="0">
                  <c:v>2020</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Revenus!$P$14</c:f>
              <c:strCache>
                <c:ptCount val="1"/>
                <c:pt idx="0">
                  <c:v>2021</c:v>
                </c:pt>
              </c:strCache>
            </c:strRef>
          </c:tx>
          <c:spPr>
            <a:ln w="38100"/>
          </c:spPr>
          <c:marker>
            <c:symbol val="circle"/>
            <c:size val="5"/>
          </c:marker>
          <c:val>
            <c:numRef>
              <c:f>Revenus!$Q$14:$AB$14</c:f>
              <c:numCache>
                <c:formatCode>_(* #\ ##0_);_(* \(#\ ##0\);_(* "-"_);_(@_)</c:formatCode>
                <c:ptCount val="12"/>
                <c:pt idx="0">
                  <c:v>1555.7235629988704</c:v>
                </c:pt>
                <c:pt idx="1">
                  <c:v>1392.8933445721652</c:v>
                </c:pt>
                <c:pt idx="2">
                  <c:v>1504.8553023740369</c:v>
                </c:pt>
                <c:pt idx="3">
                  <c:v>1541.0389198637376</c:v>
                </c:pt>
                <c:pt idx="4">
                  <c:v>1592.8650907768117</c:v>
                </c:pt>
                <c:pt idx="5">
                  <c:v>1529.5660399414564</c:v>
                </c:pt>
                <c:pt idx="6">
                  <c:v>1551.4123449054186</c:v>
                </c:pt>
                <c:pt idx="7">
                  <c:v>1577.9557846949924</c:v>
                </c:pt>
                <c:pt idx="8">
                  <c:v>1542.779756186457</c:v>
                </c:pt>
                <c:pt idx="9">
                  <c:v>1529.9276053419071</c:v>
                </c:pt>
                <c:pt idx="10">
                  <c:v>1452.7325089789401</c:v>
                </c:pt>
                <c:pt idx="11">
                  <c:v>1484.3993888797122</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Revenus!$P$15</c:f>
              <c:strCache>
                <c:ptCount val="1"/>
                <c:pt idx="0">
                  <c:v>2022</c:v>
                </c:pt>
              </c:strCache>
            </c:strRef>
          </c:tx>
          <c:spPr>
            <a:ln w="38100"/>
          </c:spPr>
          <c:marker>
            <c:symbol val="diamond"/>
            <c:size val="7"/>
          </c:marker>
          <c:val>
            <c:numRef>
              <c:f>Revenus!$Q$15:$AB$15</c:f>
              <c:numCache>
                <c:formatCode>_(* #\ ##0_);_(* \(#\ ##0\);_(* "-"_);_(@_)</c:formatCode>
                <c:ptCount val="12"/>
                <c:pt idx="0">
                  <c:v>1517.7950241795561</c:v>
                </c:pt>
                <c:pt idx="1">
                  <c:v>1366.3559736462639</c:v>
                </c:pt>
                <c:pt idx="2">
                  <c:v>1457.2574986968771</c:v>
                </c:pt>
                <c:pt idx="3">
                  <c:v>1332.2050182241198</c:v>
                </c:pt>
                <c:pt idx="4">
                  <c:v>1353.7826904103051</c:v>
                </c:pt>
                <c:pt idx="5">
                  <c:v>1318.6505294476717</c:v>
                </c:pt>
                <c:pt idx="6">
                  <c:v>1366.2759794869644</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Revenus!$B$69</c:f>
              <c:strCache>
                <c:ptCount val="1"/>
                <c:pt idx="0">
                  <c:v>2020</c:v>
                </c:pt>
              </c:strCache>
            </c:strRef>
          </c:tx>
          <c:spPr>
            <a:ln w="34925"/>
          </c:spPr>
          <c:marker>
            <c:symbol val="diamond"/>
            <c:size val="8"/>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Revenus!$C$69:$N$69</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0-2736-4FAC-AA56-CD375DE71D22}"/>
            </c:ext>
          </c:extLst>
        </c:ser>
        <c:ser>
          <c:idx val="1"/>
          <c:order val="1"/>
          <c:tx>
            <c:strRef>
              <c:f>Revenus!$B$70</c:f>
              <c:strCache>
                <c:ptCount val="1"/>
                <c:pt idx="0">
                  <c:v>2021</c:v>
                </c:pt>
              </c:strCache>
            </c:strRef>
          </c:tx>
          <c:spPr>
            <a:ln w="34925"/>
          </c:spPr>
          <c:marker>
            <c:symbol val="square"/>
            <c:size val="7"/>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Revenus!$C$70:$N$70</c:f>
              <c:numCache>
                <c:formatCode>_(* #\ ##0_);_(* \(#\ ##0\);_(* "-"_);_(@_)</c:formatCode>
                <c:ptCount val="12"/>
                <c:pt idx="0">
                  <c:v>2606997.263339832</c:v>
                </c:pt>
                <c:pt idx="1">
                  <c:v>2330972.9706316153</c:v>
                </c:pt>
                <c:pt idx="2">
                  <c:v>2627784.2580863247</c:v>
                </c:pt>
                <c:pt idx="3">
                  <c:v>2739322.3158140709</c:v>
                </c:pt>
                <c:pt idx="4">
                  <c:v>2871301.0777565548</c:v>
                </c:pt>
                <c:pt idx="5">
                  <c:v>2800973.6050569327</c:v>
                </c:pt>
                <c:pt idx="6">
                  <c:v>2901835.6709889476</c:v>
                </c:pt>
                <c:pt idx="7">
                  <c:v>2922140.1912910119</c:v>
                </c:pt>
                <c:pt idx="8">
                  <c:v>2853410.4965099311</c:v>
                </c:pt>
                <c:pt idx="9">
                  <c:v>2853580.552618484</c:v>
                </c:pt>
                <c:pt idx="10">
                  <c:v>2712524.771278867</c:v>
                </c:pt>
                <c:pt idx="11">
                  <c:v>2822679.5097991889</c:v>
                </c:pt>
              </c:numCache>
            </c:numRef>
          </c:val>
          <c:smooth val="0"/>
          <c:extLst>
            <c:ext xmlns:c16="http://schemas.microsoft.com/office/drawing/2014/chart" uri="{C3380CC4-5D6E-409C-BE32-E72D297353CC}">
              <c16:uniqueId val="{00000001-2736-4FAC-AA56-CD375DE71D22}"/>
            </c:ext>
          </c:extLst>
        </c:ser>
        <c:ser>
          <c:idx val="2"/>
          <c:order val="2"/>
          <c:tx>
            <c:strRef>
              <c:f>Revenus!$B$71</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Revenus!$C$71:$N$71</c:f>
              <c:numCache>
                <c:formatCode>_(* #\ ##0_);_(* \(#\ ##0\);_(* "-"_);_(@_)</c:formatCode>
                <c:ptCount val="12"/>
                <c:pt idx="0">
                  <c:v>2755933.9908832288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Tarifs!$B$11</c:f>
              <c:strCache>
                <c:ptCount val="1"/>
                <c:pt idx="0">
                  <c:v>2018</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7-964A-45B0-A7EA-C62E9A7B5B4A}"/>
            </c:ext>
          </c:extLst>
        </c:ser>
        <c:ser>
          <c:idx val="6"/>
          <c:order val="1"/>
          <c:tx>
            <c:strRef>
              <c:f>Tarifs!$B$12</c:f>
              <c:strCache>
                <c:ptCount val="1"/>
                <c:pt idx="0">
                  <c:v>2019</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8-964A-45B0-A7EA-C62E9A7B5B4A}"/>
            </c:ext>
          </c:extLst>
        </c:ser>
        <c:ser>
          <c:idx val="7"/>
          <c:order val="2"/>
          <c:tx>
            <c:strRef>
              <c:f>Tarifs!$B$13</c:f>
              <c:strCache>
                <c:ptCount val="1"/>
                <c:pt idx="0">
                  <c:v>2020</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9-964A-45B0-A7EA-C62E9A7B5B4A}"/>
            </c:ext>
          </c:extLst>
        </c:ser>
        <c:ser>
          <c:idx val="8"/>
          <c:order val="3"/>
          <c:tx>
            <c:strRef>
              <c:f>Tarifs!$B$14</c:f>
              <c:strCache>
                <c:ptCount val="1"/>
                <c:pt idx="0">
                  <c:v>2021</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1.855611199799174</c:v>
                </c:pt>
                <c:pt idx="2">
                  <c:v>1.9260253389601185</c:v>
                </c:pt>
                <c:pt idx="3">
                  <c:v>1.9394888471356502</c:v>
                </c:pt>
                <c:pt idx="4">
                  <c:v>1.9458543523321024</c:v>
                </c:pt>
                <c:pt idx="5">
                  <c:v>1.9467466251334395</c:v>
                </c:pt>
                <c:pt idx="6">
                  <c:v>1.9434643814809185</c:v>
                </c:pt>
                <c:pt idx="7">
                  <c:v>1.9921316725648432</c:v>
                </c:pt>
                <c:pt idx="8">
                  <c:v>1.9684713992313594</c:v>
                </c:pt>
                <c:pt idx="9">
                  <c:v>1.9347159591238852</c:v>
                </c:pt>
                <c:pt idx="10">
                  <c:v>1.8665831592159252</c:v>
                </c:pt>
                <c:pt idx="11">
                  <c:v>1.7326783404658423</c:v>
                </c:pt>
              </c:numCache>
            </c:numRef>
          </c:val>
          <c:smooth val="0"/>
          <c:extLst>
            <c:ext xmlns:c16="http://schemas.microsoft.com/office/drawing/2014/chart" uri="{C3380CC4-5D6E-409C-BE32-E72D297353CC}">
              <c16:uniqueId val="{0000000A-964A-45B0-A7EA-C62E9A7B5B4A}"/>
            </c:ext>
          </c:extLst>
        </c:ser>
        <c:ser>
          <c:idx val="0"/>
          <c:order val="4"/>
          <c:tx>
            <c:strRef>
              <c:f>Tarifs!$B$15</c:f>
              <c:strCache>
                <c:ptCount val="1"/>
                <c:pt idx="0">
                  <c:v>2022</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Tarifs!$C$15:$N$15</c:f>
              <c:numCache>
                <c:formatCode>_(* #\ ##0.00_);_(* \(#\ ##0.00\);_(* "-"_);_(@_)</c:formatCode>
                <c:ptCount val="12"/>
                <c:pt idx="0">
                  <c:v>1.6934062033352821</c:v>
                </c:pt>
                <c:pt idx="1">
                  <c:v>1.6402800179926553</c:v>
                </c:pt>
                <c:pt idx="2">
                  <c:v>1.6347050168264576</c:v>
                </c:pt>
                <c:pt idx="3">
                  <c:v>1.4368223447756989</c:v>
                </c:pt>
                <c:pt idx="4">
                  <c:v>1.3074570333585223</c:v>
                </c:pt>
                <c:pt idx="5">
                  <c:v>1.2021661332867337</c:v>
                </c:pt>
                <c:pt idx="6">
                  <c:v>1.1761037609336034</c:v>
                </c:pt>
                <c:pt idx="7">
                  <c:v>0</c:v>
                </c:pt>
                <c:pt idx="8">
                  <c:v>0</c:v>
                </c:pt>
                <c:pt idx="9">
                  <c:v>0</c:v>
                </c:pt>
                <c:pt idx="10">
                  <c:v>0</c:v>
                </c:pt>
                <c:pt idx="11">
                  <c:v>0</c:v>
                </c:pt>
              </c:numCache>
            </c:numRef>
          </c:val>
          <c:smooth val="0"/>
          <c:extLst>
            <c:ext xmlns:c16="http://schemas.microsoft.com/office/drawing/2014/chart" uri="{C3380CC4-5D6E-409C-BE32-E72D297353CC}">
              <c16:uniqueId val="{00000002-A895-478E-9B7C-DDC2C2E41C2D}"/>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2882473643957326E-2"/>
          <c:y val="4.1715291565357276E-2"/>
          <c:w val="0.84378745819591605"/>
          <c:h val="0.83431160495003276"/>
        </c:manualLayout>
      </c:layout>
      <c:lineChart>
        <c:grouping val="standard"/>
        <c:varyColors val="0"/>
        <c:ser>
          <c:idx val="1"/>
          <c:order val="0"/>
          <c:tx>
            <c:strRef>
              <c:f>Tarifs!$B$61</c:f>
              <c:strCache>
                <c:ptCount val="1"/>
                <c:pt idx="0">
                  <c:v>2018</c:v>
                </c:pt>
              </c:strCache>
            </c:strRef>
          </c:tx>
          <c:spPr>
            <a:ln w="34925"/>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0-8CB1-4758-AC43-596B3014A0A4}"/>
            </c:ext>
          </c:extLst>
        </c:ser>
        <c:ser>
          <c:idx val="2"/>
          <c:order val="1"/>
          <c:tx>
            <c:strRef>
              <c:f>Tarifs!$B$62</c:f>
              <c:strCache>
                <c:ptCount val="1"/>
                <c:pt idx="0">
                  <c:v>2019</c:v>
                </c:pt>
              </c:strCache>
            </c:strRef>
          </c:tx>
          <c:spPr>
            <a:ln w="38100"/>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1-8CB1-4758-AC43-596B3014A0A4}"/>
            </c:ext>
          </c:extLst>
        </c:ser>
        <c:ser>
          <c:idx val="0"/>
          <c:order val="2"/>
          <c:tx>
            <c:strRef>
              <c:f>Tarifs!$B$63</c:f>
              <c:strCache>
                <c:ptCount val="1"/>
                <c:pt idx="0">
                  <c:v>2020</c:v>
                </c:pt>
              </c:strCache>
            </c:strRef>
          </c:tx>
          <c:spPr>
            <a:ln w="34925"/>
          </c:spPr>
          <c:marker>
            <c:symbol val="diamond"/>
            <c:size val="9"/>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Tarifs!$C$63:$N$63</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2-8CB1-4758-AC43-596B3014A0A4}"/>
            </c:ext>
          </c:extLst>
        </c:ser>
        <c:ser>
          <c:idx val="3"/>
          <c:order val="3"/>
          <c:tx>
            <c:strRef>
              <c:f>Tarifs!$B$64</c:f>
              <c:strCache>
                <c:ptCount val="1"/>
                <c:pt idx="0">
                  <c:v>2021</c:v>
                </c:pt>
              </c:strCache>
            </c:strRef>
          </c:tx>
          <c:spPr>
            <a:ln w="38100"/>
          </c:spPr>
          <c:marker>
            <c:symbol val="circle"/>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Tarifs!$C$64:$N$64</c:f>
              <c:numCache>
                <c:formatCode>_(* #\ ##0.00_);_(* \(#\ ##0.00\);_(* "-"_);_(@_)</c:formatCode>
                <c:ptCount val="12"/>
                <c:pt idx="0">
                  <c:v>1.8811524270721418</c:v>
                </c:pt>
                <c:pt idx="1">
                  <c:v>1.8591545030335022</c:v>
                </c:pt>
                <c:pt idx="2">
                  <c:v>1.9268053966049434</c:v>
                </c:pt>
                <c:pt idx="3">
                  <c:v>1.9327724325822451</c:v>
                </c:pt>
                <c:pt idx="4">
                  <c:v>1.9326968937117373</c:v>
                </c:pt>
                <c:pt idx="5">
                  <c:v>1.9400858237225511</c:v>
                </c:pt>
                <c:pt idx="6">
                  <c:v>1.9366178524978592</c:v>
                </c:pt>
                <c:pt idx="7">
                  <c:v>1.9866294310410126</c:v>
                </c:pt>
                <c:pt idx="8">
                  <c:v>1.9649529587301522</c:v>
                </c:pt>
                <c:pt idx="9">
                  <c:v>1.9306893757698793</c:v>
                </c:pt>
                <c:pt idx="10">
                  <c:v>1.8654735596553467</c:v>
                </c:pt>
                <c:pt idx="11">
                  <c:v>1.7250873695369955</c:v>
                </c:pt>
              </c:numCache>
            </c:numRef>
          </c:val>
          <c:smooth val="0"/>
          <c:extLst>
            <c:ext xmlns:c16="http://schemas.microsoft.com/office/drawing/2014/chart" uri="{C3380CC4-5D6E-409C-BE32-E72D297353CC}">
              <c16:uniqueId val="{00000003-8CB1-4758-AC43-596B3014A0A4}"/>
            </c:ext>
          </c:extLst>
        </c:ser>
        <c:ser>
          <c:idx val="4"/>
          <c:order val="4"/>
          <c:tx>
            <c:strRef>
              <c:f>Tarifs!$B$65</c:f>
              <c:strCache>
                <c:ptCount val="1"/>
                <c:pt idx="0">
                  <c:v>2022</c:v>
                </c:pt>
              </c:strCache>
            </c:strRef>
          </c:tx>
          <c:spPr>
            <a:ln w="34925"/>
          </c:spPr>
          <c:marker>
            <c:symbol val="diamond"/>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Tarifs!$C$65:$N$65</c:f>
              <c:numCache>
                <c:formatCode>_(* #\ ##0.00_);_(* \(#\ ##0.00\);_(* "-"_);_(@_)</c:formatCode>
                <c:ptCount val="12"/>
                <c:pt idx="0">
                  <c:v>1.6918795110606104</c:v>
                </c:pt>
                <c:pt idx="1">
                  <c:v>1.643742265349097</c:v>
                </c:pt>
                <c:pt idx="2">
                  <c:v>1.8045605803450229</c:v>
                </c:pt>
                <c:pt idx="3">
                  <c:v>1.436951806615425</c:v>
                </c:pt>
                <c:pt idx="4">
                  <c:v>1.311053401346213</c:v>
                </c:pt>
                <c:pt idx="5">
                  <c:v>1.2266876364769093</c:v>
                </c:pt>
                <c:pt idx="6">
                  <c:v>1.2130987189822438</c:v>
                </c:pt>
                <c:pt idx="7">
                  <c:v>0</c:v>
                </c:pt>
                <c:pt idx="8">
                  <c:v>0</c:v>
                </c:pt>
                <c:pt idx="9">
                  <c:v>0</c:v>
                </c:pt>
                <c:pt idx="10">
                  <c:v>0</c:v>
                </c:pt>
                <c:pt idx="11">
                  <c:v>0</c:v>
                </c:pt>
              </c:numCache>
            </c:numRef>
          </c:val>
          <c:smooth val="0"/>
          <c:extLst>
            <c:ext xmlns:c16="http://schemas.microsoft.com/office/drawing/2014/chart" uri="{C3380CC4-5D6E-409C-BE32-E72D297353CC}">
              <c16:uniqueId val="{00000000-9E6A-4614-A8FA-3BB94533EB33}"/>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Tarifs!$B$40</c:f>
              <c:strCache>
                <c:ptCount val="1"/>
                <c:pt idx="0">
                  <c:v>2020</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2-EC4D-4F08-A6B5-A37D40EEAA02}"/>
            </c:ext>
          </c:extLst>
        </c:ser>
        <c:ser>
          <c:idx val="6"/>
          <c:order val="1"/>
          <c:tx>
            <c:strRef>
              <c:f>Tarifs!$B$41</c:f>
              <c:strCache>
                <c:ptCount val="1"/>
                <c:pt idx="0">
                  <c:v>2021</c:v>
                </c:pt>
              </c:strCache>
            </c:strRef>
          </c:tx>
          <c:spPr>
            <a:ln w="41275">
              <a:solidFill>
                <a:schemeClr val="tx2">
                  <a:lumMod val="40000"/>
                  <a:lumOff val="6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Tarifs!$C$41:$N$41</c:f>
              <c:numCache>
                <c:formatCode>_(* #\ ##0.00_);_(* \(#\ ##0.00\);_(* "-"_);_(@_)</c:formatCode>
                <c:ptCount val="12"/>
                <c:pt idx="0">
                  <c:v>1.8811659554092643</c:v>
                </c:pt>
                <c:pt idx="1">
                  <c:v>1.8583929663508525</c:v>
                </c:pt>
                <c:pt idx="2">
                  <c:v>1.9266174012603023</c:v>
                </c:pt>
                <c:pt idx="3">
                  <c:v>1.9357354511397256</c:v>
                </c:pt>
                <c:pt idx="4">
                  <c:v>1.9417621037800479</c:v>
                </c:pt>
                <c:pt idx="5">
                  <c:v>1.944622421351565</c:v>
                </c:pt>
                <c:pt idx="6">
                  <c:v>1.9412334415754109</c:v>
                </c:pt>
                <c:pt idx="7">
                  <c:v>1.9911348470821051</c:v>
                </c:pt>
                <c:pt idx="8">
                  <c:v>1.9677055117154203</c:v>
                </c:pt>
                <c:pt idx="9">
                  <c:v>1.9343851553965119</c:v>
                </c:pt>
                <c:pt idx="10">
                  <c:v>1.8665680158911842</c:v>
                </c:pt>
                <c:pt idx="11">
                  <c:v>1.7327596290131486</c:v>
                </c:pt>
              </c:numCache>
            </c:numRef>
          </c:val>
          <c:smooth val="0"/>
          <c:extLst>
            <c:ext xmlns:c16="http://schemas.microsoft.com/office/drawing/2014/chart" uri="{C3380CC4-5D6E-409C-BE32-E72D297353CC}">
              <c16:uniqueId val="{00000003-EC4D-4F08-A6B5-A37D40EEAA02}"/>
            </c:ext>
          </c:extLst>
        </c:ser>
        <c:ser>
          <c:idx val="7"/>
          <c:order val="2"/>
          <c:tx>
            <c:strRef>
              <c:f>Tarifs!$B$42</c:f>
              <c:strCache>
                <c:ptCount val="1"/>
                <c:pt idx="0">
                  <c:v>2022</c:v>
                </c:pt>
              </c:strCache>
            </c:strRef>
          </c:tx>
          <c:spPr>
            <a:ln w="38100">
              <a:solidFill>
                <a:schemeClr val="accent2">
                  <a:lumMod val="60000"/>
                  <a:lumOff val="4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Tarifs!$C$42:$N$42</c:f>
              <c:numCache>
                <c:formatCode>_(* #\ ##0.00_);_(* \(#\ ##0.00\);_(* "-"_);_(@_)</c:formatCode>
                <c:ptCount val="12"/>
                <c:pt idx="0">
                  <c:v>1.6933995096488914</c:v>
                </c:pt>
                <c:pt idx="1">
                  <c:v>1.6401513861428845</c:v>
                </c:pt>
                <c:pt idx="2">
                  <c:v>1.6130869603097535</c:v>
                </c:pt>
                <c:pt idx="3">
                  <c:v>1.4402313658943473</c:v>
                </c:pt>
                <c:pt idx="4">
                  <c:v>1.3105953093318732</c:v>
                </c:pt>
                <c:pt idx="5">
                  <c:v>1.2071285954332409</c:v>
                </c:pt>
                <c:pt idx="6">
                  <c:v>1.1849808464698726</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7.1265289507248031E-2"/>
          <c:w val="0.83368433456530955"/>
          <c:h val="0.75696651266782788"/>
        </c:manualLayout>
      </c:layout>
      <c:lineChart>
        <c:grouping val="standard"/>
        <c:varyColors val="0"/>
        <c:ser>
          <c:idx val="0"/>
          <c:order val="0"/>
          <c:tx>
            <c:strRef>
              <c:f>Abonnés!$B$11</c:f>
              <c:strCache>
                <c:ptCount val="1"/>
                <c:pt idx="0">
                  <c:v>2018</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0-07B5-4156-B9D5-25A3208C8417}"/>
            </c:ext>
          </c:extLst>
        </c:ser>
        <c:ser>
          <c:idx val="1"/>
          <c:order val="1"/>
          <c:tx>
            <c:strRef>
              <c:f>Abonnés!$B$12</c:f>
              <c:strCache>
                <c:ptCount val="1"/>
                <c:pt idx="0">
                  <c:v>2019</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1-07B5-4156-B9D5-25A3208C8417}"/>
            </c:ext>
          </c:extLst>
        </c:ser>
        <c:ser>
          <c:idx val="2"/>
          <c:order val="2"/>
          <c:tx>
            <c:strRef>
              <c:f>Abonnés!$B$13</c:f>
              <c:strCache>
                <c:ptCount val="1"/>
                <c:pt idx="0">
                  <c:v>2020</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1-8B36-46C6-BA2F-2911AFC0003B}"/>
            </c:ext>
          </c:extLst>
        </c:ser>
        <c:ser>
          <c:idx val="3"/>
          <c:order val="3"/>
          <c:tx>
            <c:strRef>
              <c:f>Abonnés!$B$14</c:f>
              <c:strCache>
                <c:ptCount val="1"/>
                <c:pt idx="0">
                  <c:v>2021</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2898.4890000000005</c:v>
                </c:pt>
                <c:pt idx="2">
                  <c:v>3017.4359999999997</c:v>
                </c:pt>
                <c:pt idx="3">
                  <c:v>3044.8150000000001</c:v>
                </c:pt>
                <c:pt idx="4">
                  <c:v>3050.8739999999998</c:v>
                </c:pt>
                <c:pt idx="5">
                  <c:v>3080.3069999999998</c:v>
                </c:pt>
                <c:pt idx="6">
                  <c:v>3144.6939999999995</c:v>
                </c:pt>
                <c:pt idx="7">
                  <c:v>3094.04</c:v>
                </c:pt>
                <c:pt idx="8">
                  <c:v>3095.3090000000002</c:v>
                </c:pt>
                <c:pt idx="9">
                  <c:v>3100.9830000000002</c:v>
                </c:pt>
                <c:pt idx="10">
                  <c:v>3093.674</c:v>
                </c:pt>
                <c:pt idx="11">
                  <c:v>3146.3910000000001</c:v>
                </c:pt>
              </c:numCache>
            </c:numRef>
          </c:val>
          <c:smooth val="0"/>
          <c:extLst>
            <c:ext xmlns:c16="http://schemas.microsoft.com/office/drawing/2014/chart" uri="{C3380CC4-5D6E-409C-BE32-E72D297353CC}">
              <c16:uniqueId val="{00000002-8B36-46C6-BA2F-2911AFC0003B}"/>
            </c:ext>
          </c:extLst>
        </c:ser>
        <c:ser>
          <c:idx val="4"/>
          <c:order val="4"/>
          <c:tx>
            <c:strRef>
              <c:f>Abonnés!$B$15</c:f>
              <c:strCache>
                <c:ptCount val="1"/>
                <c:pt idx="0">
                  <c:v>2022</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Abonnés!$C$15:$N$15</c:f>
              <c:numCache>
                <c:formatCode>_(* #\ ##0_);_(* \(#\ ##0\);_(* "-"_);_(@_)</c:formatCode>
                <c:ptCount val="12"/>
                <c:pt idx="0">
                  <c:v>3006.4669999999996</c:v>
                </c:pt>
                <c:pt idx="1">
                  <c:v>2926.2340000000004</c:v>
                </c:pt>
                <c:pt idx="2">
                  <c:v>3028.0619999999999</c:v>
                </c:pt>
                <c:pt idx="3">
                  <c:v>3045.2669999999998</c:v>
                </c:pt>
                <c:pt idx="4">
                  <c:v>3043.0949999999998</c:v>
                </c:pt>
                <c:pt idx="5">
                  <c:v>3011.165</c:v>
                </c:pt>
                <c:pt idx="6">
                  <c:v>3041.1149999999998</c:v>
                </c:pt>
                <c:pt idx="7">
                  <c:v>0</c:v>
                </c:pt>
                <c:pt idx="8">
                  <c:v>0</c:v>
                </c:pt>
                <c:pt idx="9">
                  <c:v>0</c:v>
                </c:pt>
                <c:pt idx="10">
                  <c:v>0</c:v>
                </c:pt>
                <c:pt idx="11">
                  <c:v>0</c:v>
                </c:pt>
              </c:numCache>
            </c:numRef>
          </c:val>
          <c:smooth val="0"/>
          <c:extLst>
            <c:ext xmlns:c16="http://schemas.microsoft.com/office/drawing/2014/chart" uri="{C3380CC4-5D6E-409C-BE32-E72D297353CC}">
              <c16:uniqueId val="{00000000-E836-4B42-B20A-C4E3EA4073DD}"/>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4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Trafic!$B$11</c:f>
              <c:strCache>
                <c:ptCount val="1"/>
                <c:pt idx="0">
                  <c:v>2018</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0-405B-4142-9317-717CEB778FD6}"/>
            </c:ext>
          </c:extLst>
        </c:ser>
        <c:ser>
          <c:idx val="1"/>
          <c:order val="1"/>
          <c:tx>
            <c:strRef>
              <c:f>Trafic!$B$12</c:f>
              <c:strCache>
                <c:ptCount val="1"/>
                <c:pt idx="0">
                  <c:v>2019</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1-405B-4142-9317-717CEB778FD6}"/>
            </c:ext>
          </c:extLst>
        </c:ser>
        <c:ser>
          <c:idx val="2"/>
          <c:order val="2"/>
          <c:tx>
            <c:strRef>
              <c:f>Trafic!$B$13</c:f>
              <c:strCache>
                <c:ptCount val="1"/>
                <c:pt idx="0">
                  <c:v>2020</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2-405B-4142-9317-717CEB778FD6}"/>
            </c:ext>
          </c:extLst>
        </c:ser>
        <c:ser>
          <c:idx val="3"/>
          <c:order val="3"/>
          <c:tx>
            <c:strRef>
              <c:f>Trafic!$B$14</c:f>
              <c:strCache>
                <c:ptCount val="1"/>
                <c:pt idx="0">
                  <c:v>2021</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2173768.196252693</c:v>
                </c:pt>
                <c:pt idx="2">
                  <c:v>2357168.5740933488</c:v>
                </c:pt>
                <c:pt idx="3">
                  <c:v>2422161.719342838</c:v>
                </c:pt>
                <c:pt idx="4">
                  <c:v>2500803.4222657774</c:v>
                </c:pt>
                <c:pt idx="5">
                  <c:v>2421915.8386840718</c:v>
                </c:pt>
                <c:pt idx="6">
                  <c:v>2512181.372</c:v>
                </c:pt>
                <c:pt idx="7">
                  <c:v>2451614.8636513604</c:v>
                </c:pt>
                <c:pt idx="8">
                  <c:v>2426567.8263257025</c:v>
                </c:pt>
                <c:pt idx="9">
                  <c:v>2452518.3753012777</c:v>
                </c:pt>
                <c:pt idx="10">
                  <c:v>2407792.5704505495</c:v>
                </c:pt>
                <c:pt idx="11">
                  <c:v>2695648.711334765</c:v>
                </c:pt>
              </c:numCache>
            </c:numRef>
          </c:val>
          <c:smooth val="0"/>
          <c:extLst>
            <c:ext xmlns:c16="http://schemas.microsoft.com/office/drawing/2014/chart" uri="{C3380CC4-5D6E-409C-BE32-E72D297353CC}">
              <c16:uniqueId val="{00000003-405B-4142-9317-717CEB778FD6}"/>
            </c:ext>
          </c:extLst>
        </c:ser>
        <c:ser>
          <c:idx val="4"/>
          <c:order val="4"/>
          <c:tx>
            <c:strRef>
              <c:f>Trafic!$B$15</c:f>
              <c:strCache>
                <c:ptCount val="1"/>
                <c:pt idx="0">
                  <c:v>2022</c:v>
                </c:pt>
              </c:strCache>
            </c:strRef>
          </c:tx>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Trafic!$C$15:$N$15</c:f>
              <c:numCache>
                <c:formatCode>_(* #\ ##0_);_(* \(#\ ##0\);_(* "-"_);_(@_)</c:formatCode>
                <c:ptCount val="12"/>
                <c:pt idx="0">
                  <c:v>2694731.9845195999</c:v>
                </c:pt>
                <c:pt idx="1">
                  <c:v>2437594.9625550676</c:v>
                </c:pt>
                <c:pt idx="2">
                  <c:v>2719654.0740237902</c:v>
                </c:pt>
                <c:pt idx="3">
                  <c:v>2819296.7369476687</c:v>
                </c:pt>
                <c:pt idx="4">
                  <c:v>3146053.556973611</c:v>
                </c:pt>
                <c:pt idx="5">
                  <c:v>3293697.4058286063</c:v>
                </c:pt>
                <c:pt idx="6">
                  <c:v>3515151.4747364996</c:v>
                </c:pt>
                <c:pt idx="7">
                  <c:v>0</c:v>
                </c:pt>
                <c:pt idx="8">
                  <c:v>0</c:v>
                </c:pt>
                <c:pt idx="9">
                  <c:v>0</c:v>
                </c:pt>
                <c:pt idx="10">
                  <c:v>0</c:v>
                </c:pt>
                <c:pt idx="11">
                  <c:v>0</c:v>
                </c:pt>
              </c:numCache>
            </c:numRef>
          </c:val>
          <c:smooth val="0"/>
          <c:extLst>
            <c:ext xmlns:c16="http://schemas.microsoft.com/office/drawing/2014/chart" uri="{C3380CC4-5D6E-409C-BE32-E72D297353CC}">
              <c16:uniqueId val="{00000004-6D8B-4D63-95F4-B8ED2ADB1E8B}"/>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Trafic!$B$95</c:f>
              <c:strCache>
                <c:ptCount val="1"/>
                <c:pt idx="0">
                  <c:v>2018</c:v>
                </c:pt>
              </c:strCache>
            </c:strRef>
          </c:tx>
          <c:spPr>
            <a:ln w="34925"/>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00-912B-4BE8-873D-14122B20F5B8}"/>
            </c:ext>
          </c:extLst>
        </c:ser>
        <c:ser>
          <c:idx val="2"/>
          <c:order val="1"/>
          <c:tx>
            <c:strRef>
              <c:f>Trafic!$B$96</c:f>
              <c:strCache>
                <c:ptCount val="1"/>
                <c:pt idx="0">
                  <c:v>2019</c:v>
                </c:pt>
              </c:strCache>
            </c:strRef>
          </c:tx>
          <c:spPr>
            <a:ln w="38100"/>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Trafic!$C$96:$N$96</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1-912B-4BE8-873D-14122B20F5B8}"/>
            </c:ext>
          </c:extLst>
        </c:ser>
        <c:ser>
          <c:idx val="0"/>
          <c:order val="2"/>
          <c:tx>
            <c:strRef>
              <c:f>Trafic!$B$97</c:f>
              <c:strCache>
                <c:ptCount val="1"/>
                <c:pt idx="0">
                  <c:v>2020</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Trafic!$C$97:$N$97</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10-912B-4BE8-873D-14122B20F5B8}"/>
            </c:ext>
          </c:extLst>
        </c:ser>
        <c:ser>
          <c:idx val="3"/>
          <c:order val="3"/>
          <c:tx>
            <c:strRef>
              <c:f>Trafic!$B$98</c:f>
              <c:strCache>
                <c:ptCount val="1"/>
                <c:pt idx="0">
                  <c:v>2021</c:v>
                </c:pt>
              </c:strCache>
            </c:strRef>
          </c:tx>
          <c:spPr>
            <a:ln w="38100"/>
          </c:spPr>
          <c:marker>
            <c:symbol val="circle"/>
            <c:size val="5"/>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Trafic!$C$98:$N$98</c:f>
              <c:numCache>
                <c:formatCode>_(* #\ ##0_);_(* \(#\ ##0\);_(* "-"_);_(@_)</c:formatCode>
                <c:ptCount val="12"/>
                <c:pt idx="0">
                  <c:v>40458.510086429815</c:v>
                </c:pt>
                <c:pt idx="1">
                  <c:v>36200.925803123202</c:v>
                </c:pt>
                <c:pt idx="2">
                  <c:v>39262.157682970945</c:v>
                </c:pt>
                <c:pt idx="3">
                  <c:v>39555.1604704368</c:v>
                </c:pt>
                <c:pt idx="4">
                  <c:v>39315.180781257412</c:v>
                </c:pt>
                <c:pt idx="5">
                  <c:v>39615.130121267874</c:v>
                </c:pt>
                <c:pt idx="6">
                  <c:v>41338.163</c:v>
                </c:pt>
                <c:pt idx="7">
                  <c:v>39690.431582559344</c:v>
                </c:pt>
                <c:pt idx="8">
                  <c:v>39412.556121030073</c:v>
                </c:pt>
                <c:pt idx="9">
                  <c:v>39474.623769592872</c:v>
                </c:pt>
                <c:pt idx="10">
                  <c:v>38089.774971264836</c:v>
                </c:pt>
                <c:pt idx="11">
                  <c:v>42639.836805292296</c:v>
                </c:pt>
              </c:numCache>
            </c:numRef>
          </c:val>
          <c:smooth val="0"/>
          <c:extLst>
            <c:ext xmlns:c16="http://schemas.microsoft.com/office/drawing/2014/chart" uri="{C3380CC4-5D6E-409C-BE32-E72D297353CC}">
              <c16:uniqueId val="{00000011-912B-4BE8-873D-14122B20F5B8}"/>
            </c:ext>
          </c:extLst>
        </c:ser>
        <c:ser>
          <c:idx val="4"/>
          <c:order val="4"/>
          <c:tx>
            <c:strRef>
              <c:f>Trafic!$B$99</c:f>
              <c:strCache>
                <c:ptCount val="1"/>
                <c:pt idx="0">
                  <c:v>2022</c:v>
                </c:pt>
              </c:strCache>
            </c:strRef>
          </c:tx>
          <c:spPr>
            <a:ln w="38100"/>
          </c:spPr>
          <c:marker>
            <c:symbol val="diamond"/>
            <c:size val="7"/>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Trafic!$C$99:$N$99</c:f>
              <c:numCache>
                <c:formatCode>_(* #\ ##0_);_(* \(#\ ##0\);_(* "-"_);_(@_)</c:formatCode>
                <c:ptCount val="12"/>
                <c:pt idx="0">
                  <c:v>42125.233278400847</c:v>
                </c:pt>
                <c:pt idx="1">
                  <c:v>37242.700450935707</c:v>
                </c:pt>
                <c:pt idx="2">
                  <c:v>24799.581525747264</c:v>
                </c:pt>
                <c:pt idx="3">
                  <c:v>28678.512679476687</c:v>
                </c:pt>
                <c:pt idx="4">
                  <c:v>30966.293122376104</c:v>
                </c:pt>
                <c:pt idx="5">
                  <c:v>29680.300153646069</c:v>
                </c:pt>
                <c:pt idx="6">
                  <c:v>24823.84617809215</c:v>
                </c:pt>
                <c:pt idx="7">
                  <c:v>0</c:v>
                </c:pt>
                <c:pt idx="8">
                  <c:v>0</c:v>
                </c:pt>
                <c:pt idx="9">
                  <c:v>0</c:v>
                </c:pt>
                <c:pt idx="10">
                  <c:v>0</c:v>
                </c:pt>
                <c:pt idx="11">
                  <c:v>0</c:v>
                </c:pt>
              </c:numCache>
            </c:numRef>
          </c:val>
          <c:smooth val="0"/>
          <c:extLst>
            <c:ext xmlns:c16="http://schemas.microsoft.com/office/drawing/2014/chart" uri="{C3380CC4-5D6E-409C-BE32-E72D297353CC}">
              <c16:uniqueId val="{0000000C-E40C-4478-9A5F-4529B1C3A9E0}"/>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Trafic!$B$39</c:f>
              <c:strCache>
                <c:ptCount val="1"/>
                <c:pt idx="0">
                  <c:v>2018</c:v>
                </c:pt>
              </c:strCache>
            </c:strRef>
          </c:tx>
          <c:spPr>
            <a:ln w="34925"/>
          </c:spPr>
          <c:marker>
            <c:symbol val="diamond"/>
            <c:size val="8"/>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0-BD2B-414A-8EAE-EB073F88D14E}"/>
            </c:ext>
          </c:extLst>
        </c:ser>
        <c:ser>
          <c:idx val="1"/>
          <c:order val="1"/>
          <c:tx>
            <c:strRef>
              <c:f>Trafic!$B$40</c:f>
              <c:strCache>
                <c:ptCount val="1"/>
                <c:pt idx="0">
                  <c:v>2019</c:v>
                </c:pt>
              </c:strCache>
            </c:strRef>
          </c:tx>
          <c:spPr>
            <a:ln w="34925"/>
          </c:spPr>
          <c:marker>
            <c:symbol val="square"/>
            <c:size val="7"/>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BD2B-414A-8EAE-EB073F88D14E}"/>
            </c:ext>
          </c:extLst>
        </c:ser>
        <c:ser>
          <c:idx val="2"/>
          <c:order val="2"/>
          <c:tx>
            <c:strRef>
              <c:f>Trafic!$B$41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Trafic!$C$41:$N$41</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3-BD2B-414A-8EAE-EB073F88D14E}"/>
            </c:ext>
          </c:extLst>
        </c:ser>
        <c:ser>
          <c:idx val="3"/>
          <c:order val="3"/>
          <c:tx>
            <c:strRef>
              <c:f>Trafic!$B$42</c:f>
              <c:strCache>
                <c:ptCount val="1"/>
                <c:pt idx="0">
                  <c:v>2021</c:v>
                </c:pt>
              </c:strCache>
            </c:strRef>
          </c:tx>
          <c:spPr>
            <a:ln w="38100"/>
          </c:spPr>
          <c:marker>
            <c:symbol val="circle"/>
            <c:size val="5"/>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Trafic!$C$42:$N$42</c:f>
              <c:numCache>
                <c:formatCode>_(* #\ ##0_);_(* \(#\ ##0\);_(* "-"_);_(@_)</c:formatCode>
                <c:ptCount val="12"/>
                <c:pt idx="0">
                  <c:v>982555.09308890917</c:v>
                </c:pt>
                <c:pt idx="1">
                  <c:v>883272.28933547181</c:v>
                </c:pt>
                <c:pt idx="2">
                  <c:v>953969.67610721663</c:v>
                </c:pt>
                <c:pt idx="3">
                  <c:v>967473.97233987297</c:v>
                </c:pt>
                <c:pt idx="4">
                  <c:v>982779.25227983587</c:v>
                </c:pt>
                <c:pt idx="5">
                  <c:v>941931.83576631476</c:v>
                </c:pt>
                <c:pt idx="6">
                  <c:v>976002.03799999994</c:v>
                </c:pt>
                <c:pt idx="7">
                  <c:v>944349.196984526</c:v>
                </c:pt>
                <c:pt idx="8">
                  <c:v>937034.56895077159</c:v>
                </c:pt>
                <c:pt idx="9">
                  <c:v>937856.38015550491</c:v>
                </c:pt>
                <c:pt idx="10">
                  <c:v>916487.7247261384</c:v>
                </c:pt>
                <c:pt idx="11">
                  <c:v>1024000.7521468099</c:v>
                </c:pt>
              </c:numCache>
            </c:numRef>
          </c:val>
          <c:smooth val="0"/>
          <c:extLst>
            <c:ext xmlns:c16="http://schemas.microsoft.com/office/drawing/2014/chart" uri="{C3380CC4-5D6E-409C-BE32-E72D297353CC}">
              <c16:uniqueId val="{00000004-BD2B-414A-8EAE-EB073F88D14E}"/>
            </c:ext>
          </c:extLst>
        </c:ser>
        <c:ser>
          <c:idx val="4"/>
          <c:order val="4"/>
          <c:tx>
            <c:strRef>
              <c:f>Trafic!$B$43</c:f>
              <c:strCache>
                <c:ptCount val="1"/>
                <c:pt idx="0">
                  <c:v>2022</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Trafic!$C$43:$N$43</c:f>
              <c:numCache>
                <c:formatCode>_(* #\ ##0_);_(* \(#\ ##0\);_(* "-"_);_(@_)</c:formatCode>
                <c:ptCount val="12"/>
                <c:pt idx="0">
                  <c:v>1025150.2796997363</c:v>
                </c:pt>
                <c:pt idx="1">
                  <c:v>923686.15373659274</c:v>
                </c:pt>
                <c:pt idx="2">
                  <c:v>965816.09876734274</c:v>
                </c:pt>
                <c:pt idx="3">
                  <c:v>1004850.976781684</c:v>
                </c:pt>
                <c:pt idx="4">
                  <c:v>1124147.0934591638</c:v>
                </c:pt>
                <c:pt idx="5">
                  <c:v>1173312.7251536122</c:v>
                </c:pt>
                <c:pt idx="6">
                  <c:v>1248471.5104298596</c:v>
                </c:pt>
                <c:pt idx="7">
                  <c:v>0</c:v>
                </c:pt>
                <c:pt idx="8">
                  <c:v>0</c:v>
                </c:pt>
                <c:pt idx="9">
                  <c:v>0</c:v>
                </c:pt>
                <c:pt idx="10">
                  <c:v>0</c:v>
                </c:pt>
                <c:pt idx="11">
                  <c:v>0</c:v>
                </c:pt>
              </c:numCache>
            </c:numRef>
          </c:val>
          <c:smooth val="0"/>
          <c:extLst>
            <c:ext xmlns:c16="http://schemas.microsoft.com/office/drawing/2014/chart" uri="{C3380CC4-5D6E-409C-BE32-E72D297353CC}">
              <c16:uniqueId val="{00000001-FE77-49A4-A4E5-5C27A0579A1C}"/>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Trafic!$B$68</c:f>
              <c:strCache>
                <c:ptCount val="1"/>
                <c:pt idx="0">
                  <c:v>2020</c:v>
                </c:pt>
              </c:strCache>
            </c:strRef>
          </c:tx>
          <c:spPr>
            <a:ln w="34925"/>
          </c:spPr>
          <c:marker>
            <c:symbol val="diamond"/>
            <c:size val="8"/>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Trafic!$C$68:$N$68</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0-7C98-4CCC-8D2A-995A73A4FFE7}"/>
            </c:ext>
          </c:extLst>
        </c:ser>
        <c:ser>
          <c:idx val="1"/>
          <c:order val="1"/>
          <c:tx>
            <c:strRef>
              <c:f>Trafic!$B$69</c:f>
              <c:strCache>
                <c:ptCount val="1"/>
                <c:pt idx="0">
                  <c:v>2021</c:v>
                </c:pt>
              </c:strCache>
            </c:strRef>
          </c:tx>
          <c:spPr>
            <a:ln w="34925"/>
          </c:spPr>
          <c:marker>
            <c:symbol val="square"/>
            <c:size val="7"/>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Trafic!$C$69:$N$69</c:f>
              <c:numCache>
                <c:formatCode>_(* #\ ##0_);_(* \(#\ ##0\);_(* "-"_);_(@_)</c:formatCode>
                <c:ptCount val="12"/>
                <c:pt idx="0">
                  <c:v>1385841.1884626397</c:v>
                </c:pt>
                <c:pt idx="1">
                  <c:v>1254294.9811140981</c:v>
                </c:pt>
                <c:pt idx="2">
                  <c:v>1363936.7403031613</c:v>
                </c:pt>
                <c:pt idx="3">
                  <c:v>1415132.5865325285</c:v>
                </c:pt>
                <c:pt idx="4">
                  <c:v>1478708.9892046838</c:v>
                </c:pt>
                <c:pt idx="5">
                  <c:v>1440368.8727964889</c:v>
                </c:pt>
                <c:pt idx="6">
                  <c:v>1494841.1710000001</c:v>
                </c:pt>
                <c:pt idx="7">
                  <c:v>1467575.2350842748</c:v>
                </c:pt>
                <c:pt idx="8">
                  <c:v>1450120.7012539008</c:v>
                </c:pt>
                <c:pt idx="9">
                  <c:v>1475187.3713761801</c:v>
                </c:pt>
                <c:pt idx="10">
                  <c:v>1453215.0707531462</c:v>
                </c:pt>
                <c:pt idx="11">
                  <c:v>1629008.122382663</c:v>
                </c:pt>
              </c:numCache>
            </c:numRef>
          </c:val>
          <c:smooth val="0"/>
          <c:extLst>
            <c:ext xmlns:c16="http://schemas.microsoft.com/office/drawing/2014/chart" uri="{C3380CC4-5D6E-409C-BE32-E72D297353CC}">
              <c16:uniqueId val="{00000001-7C98-4CCC-8D2A-995A73A4FFE7}"/>
            </c:ext>
          </c:extLst>
        </c:ser>
        <c:ser>
          <c:idx val="2"/>
          <c:order val="2"/>
          <c:tx>
            <c:strRef>
              <c:f>Trafic!$B$70</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Trafic!$C$70:$N$70</c:f>
              <c:numCache>
                <c:formatCode>_(* #\ ##0_);_(* \(#\ ##0\);_(* "-"_);_(@_)</c:formatCode>
                <c:ptCount val="12"/>
                <c:pt idx="0">
                  <c:v>1627456.4715414632</c:v>
                </c:pt>
                <c:pt idx="1">
                  <c:v>1476666.1083675392</c:v>
                </c:pt>
                <c:pt idx="2">
                  <c:v>1729038.3937307002</c:v>
                </c:pt>
                <c:pt idx="3">
                  <c:v>1785767.247486508</c:v>
                </c:pt>
                <c:pt idx="4">
                  <c:v>1990940.1703920709</c:v>
                </c:pt>
                <c:pt idx="5">
                  <c:v>2090704.3805213482</c:v>
                </c:pt>
                <c:pt idx="6">
                  <c:v>2241856.1181285479</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Revenus!$B$11</c:f>
              <c:strCache>
                <c:ptCount val="1"/>
                <c:pt idx="0">
                  <c:v>2018</c:v>
                </c:pt>
              </c:strCache>
            </c:strRef>
          </c:tx>
          <c:spPr>
            <a:ln w="34925"/>
          </c:spPr>
          <c:marker>
            <c:symbol val="diamond"/>
            <c:size val="7"/>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Revenus!$B$12</c:f>
              <c:strCache>
                <c:ptCount val="1"/>
                <c:pt idx="0">
                  <c:v>2019</c:v>
                </c:pt>
              </c:strCache>
            </c:strRef>
          </c:tx>
          <c:spPr>
            <a:ln w="34925"/>
          </c:spPr>
          <c:marker>
            <c:symbol val="square"/>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Revenus!$B$13</c:f>
              <c:strCache>
                <c:ptCount val="1"/>
                <c:pt idx="0">
                  <c:v>2020</c:v>
                </c:pt>
              </c:strCache>
            </c:strRef>
          </c:tx>
          <c:spPr>
            <a:ln w="38100"/>
          </c:spPr>
          <c:marker>
            <c:symbol val="triangle"/>
            <c:size val="9"/>
          </c:marke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Revenus!$B$14</c:f>
              <c:strCache>
                <c:ptCount val="1"/>
                <c:pt idx="0">
                  <c:v>2021</c:v>
                </c:pt>
              </c:strCache>
            </c:strRef>
          </c:tx>
          <c:spPr>
            <a:ln w="38100"/>
          </c:spPr>
          <c:marker>
            <c:symbol val="circle"/>
            <c:size val="5"/>
          </c:marker>
          <c:val>
            <c:numRef>
              <c:f>Revenus!$C$14:$N$14</c:f>
              <c:numCache>
                <c:formatCode>_(* #\ ##0_);_(* \(#\ ##0\);_(* "-"_);_(@_)</c:formatCode>
                <c:ptCount val="12"/>
                <c:pt idx="0">
                  <c:v>4531541.1530508073</c:v>
                </c:pt>
                <c:pt idx="1">
                  <c:v>4037286.0374156316</c:v>
                </c:pt>
                <c:pt idx="2">
                  <c:v>4540804.5641743038</c:v>
                </c:pt>
                <c:pt idx="3">
                  <c:v>4692178.4187849062</c:v>
                </c:pt>
                <c:pt idx="4">
                  <c:v>4859630.6909586145</c:v>
                </c:pt>
                <c:pt idx="5">
                  <c:v>4711532.9797939472</c:v>
                </c:pt>
                <c:pt idx="6">
                  <c:v>4878717.0925500002</c:v>
                </c:pt>
                <c:pt idx="7">
                  <c:v>4882258.3160776943</c:v>
                </c:pt>
                <c:pt idx="8">
                  <c:v>4775380.0643417463</c:v>
                </c:pt>
                <c:pt idx="9">
                  <c:v>4744279.4953959631</c:v>
                </c:pt>
                <c:pt idx="10">
                  <c:v>4494280.7919829134</c:v>
                </c:pt>
                <c:pt idx="11">
                  <c:v>4670500.8775766268</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Revenus!$B$15</c:f>
              <c:strCache>
                <c:ptCount val="1"/>
                <c:pt idx="0">
                  <c:v>2022</c:v>
                </c:pt>
              </c:strCache>
            </c:strRef>
          </c:tx>
          <c:spPr>
            <a:ln w="38100"/>
          </c:spPr>
          <c:marker>
            <c:symbol val="diamond"/>
            <c:size val="7"/>
          </c:marker>
          <c:val>
            <c:numRef>
              <c:f>Revenus!$C$15:$N$15</c:f>
              <c:numCache>
                <c:formatCode>_(* #\ ##0_);_(* \(#\ ##0\);_(* "-"_);_(@_)</c:formatCode>
                <c:ptCount val="12"/>
                <c:pt idx="0">
                  <c:v>4563200.6529600369</c:v>
                </c:pt>
                <c:pt idx="1">
                  <c:v>3998277.3061868022</c:v>
                </c:pt>
                <c:pt idx="2">
                  <c:v>4412666.0560190631</c:v>
                </c:pt>
                <c:pt idx="3">
                  <c:v>4056919.9792323103</c:v>
                </c:pt>
                <c:pt idx="4">
                  <c:v>4119689.3362741475</c:v>
                </c:pt>
                <c:pt idx="5">
                  <c:v>3970674.3215042986</c:v>
                </c:pt>
                <c:pt idx="6">
                  <c:v>4155002.3753574993</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Revenus!$B$92</c:f>
              <c:strCache>
                <c:ptCount val="1"/>
                <c:pt idx="0">
                  <c:v>2015</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Revenus!$B$93</c:f>
              <c:strCache>
                <c:ptCount val="1"/>
                <c:pt idx="0">
                  <c:v>2016</c:v>
                </c:pt>
              </c:strCache>
            </c:strRef>
          </c:tx>
          <c:spPr>
            <a:ln w="38100"/>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Revenus!$B$94</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Revenus!$B$95</c:f>
              <c:strCache>
                <c:ptCount val="1"/>
                <c:pt idx="0">
                  <c:v>2018</c:v>
                </c:pt>
              </c:strCache>
            </c:strRef>
          </c:tx>
          <c:spPr>
            <a:ln w="38100"/>
          </c:spPr>
          <c:marker>
            <c:symbol val="circle"/>
            <c:size val="5"/>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Revenus!$B$96</c:f>
              <c:strCache>
                <c:ptCount val="1"/>
                <c:pt idx="0">
                  <c:v>2019</c:v>
                </c:pt>
              </c:strCache>
            </c:strRef>
          </c:tx>
          <c:spPr>
            <a:ln w="38100"/>
          </c:spPr>
          <c:marker>
            <c:symbol val="diamond"/>
            <c:size val="7"/>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Revenus!$C$96:$N$96</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Revenus!$B$97</c:f>
              <c:strCache>
                <c:ptCount val="1"/>
                <c:pt idx="0">
                  <c:v>2020</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Revenus!$C$97:$N$97</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Revenus!$C$98:$N$98</c:f>
              <c:numCache>
                <c:formatCode>_(* #\ ##0_);_(* \(#\ ##0\);_(* "-"_);_(@_)</c:formatCode>
                <c:ptCount val="12"/>
                <c:pt idx="0">
                  <c:v>76108.624444810179</c:v>
                </c:pt>
                <c:pt idx="1">
                  <c:v>67303.114220858202</c:v>
                </c:pt>
                <c:pt idx="2">
                  <c:v>75650.537305902661</c:v>
                </c:pt>
                <c:pt idx="3">
                  <c:v>76451.123723627199</c:v>
                </c:pt>
                <c:pt idx="4">
                  <c:v>75984.327771651588</c:v>
                </c:pt>
                <c:pt idx="5">
                  <c:v>76856.752353196032</c:v>
                </c:pt>
                <c:pt idx="6">
                  <c:v>80056.224455266463</c:v>
                </c:pt>
                <c:pt idx="7">
                  <c:v>78850.179512632109</c:v>
                </c:pt>
                <c:pt idx="8">
                  <c:v>77443.818761136208</c:v>
                </c:pt>
                <c:pt idx="9">
                  <c:v>76213.2367244661</c:v>
                </c:pt>
                <c:pt idx="10">
                  <c:v>71055.468102116545</c:v>
                </c:pt>
                <c:pt idx="11">
                  <c:v>73557.443911928451</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Revenus!$B$39</c:f>
              <c:strCache>
                <c:ptCount val="1"/>
                <c:pt idx="0">
                  <c:v>2018</c:v>
                </c:pt>
              </c:strCache>
            </c:strRef>
          </c:tx>
          <c:spPr>
            <a:ln w="34925"/>
          </c:spPr>
          <c:marker>
            <c:symbol val="diamond"/>
            <c:size val="8"/>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0-4DC5-46CD-A39A-9ECCBFF98DB1}"/>
            </c:ext>
          </c:extLst>
        </c:ser>
        <c:ser>
          <c:idx val="1"/>
          <c:order val="1"/>
          <c:tx>
            <c:strRef>
              <c:f>Revenus!$B$40</c:f>
              <c:strCache>
                <c:ptCount val="1"/>
                <c:pt idx="0">
                  <c:v>2019</c:v>
                </c:pt>
              </c:strCache>
            </c:strRef>
          </c:tx>
          <c:spPr>
            <a:ln w="34925"/>
          </c:spPr>
          <c:marker>
            <c:symbol val="square"/>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1-4DC5-46CD-A39A-9ECCBFF98DB1}"/>
            </c:ext>
          </c:extLst>
        </c:ser>
        <c:ser>
          <c:idx val="2"/>
          <c:order val="2"/>
          <c:tx>
            <c:strRef>
              <c:f>Revenus!$B$41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3-4DC5-46CD-A39A-9ECCBFF98DB1}"/>
            </c:ext>
          </c:extLst>
        </c:ser>
        <c:ser>
          <c:idx val="3"/>
          <c:order val="3"/>
          <c:tx>
            <c:strRef>
              <c:f>Revenus!$B$42</c:f>
              <c:strCache>
                <c:ptCount val="1"/>
                <c:pt idx="0">
                  <c:v>2021</c:v>
                </c:pt>
              </c:strCache>
            </c:strRef>
          </c:tx>
          <c:spPr>
            <a:ln w="38100"/>
          </c:spPr>
          <c:marker>
            <c:symbol val="circle"/>
            <c:size val="5"/>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Revenus!$C$42:$N$42</c:f>
              <c:numCache>
                <c:formatCode>_(* #\ ##0_);_(* \(#\ ##0\);_(* "-"_);_(@_)</c:formatCode>
                <c:ptCount val="12"/>
                <c:pt idx="0">
                  <c:v>1848435.2652661651</c:v>
                </c:pt>
                <c:pt idx="1">
                  <c:v>1639009.952563158</c:v>
                </c:pt>
                <c:pt idx="2">
                  <c:v>1837369.7687820764</c:v>
                </c:pt>
                <c:pt idx="3">
                  <c:v>1876404.9792472082</c:v>
                </c:pt>
                <c:pt idx="4">
                  <c:v>1912345.2854304079</c:v>
                </c:pt>
                <c:pt idx="5">
                  <c:v>1833702.6223838185</c:v>
                </c:pt>
                <c:pt idx="6">
                  <c:v>1896825.1971057858</c:v>
                </c:pt>
                <c:pt idx="7">
                  <c:v>1881267.9452740503</c:v>
                </c:pt>
                <c:pt idx="8">
                  <c:v>1844525.7490706791</c:v>
                </c:pt>
                <c:pt idx="9">
                  <c:v>1814485.7060530127</c:v>
                </c:pt>
                <c:pt idx="10">
                  <c:v>1710700.5526019307</c:v>
                </c:pt>
                <c:pt idx="11">
                  <c:v>1774263.923865509</c:v>
                </c:pt>
              </c:numCache>
            </c:numRef>
          </c:val>
          <c:smooth val="0"/>
          <c:extLst>
            <c:ext xmlns:c16="http://schemas.microsoft.com/office/drawing/2014/chart" uri="{C3380CC4-5D6E-409C-BE32-E72D297353CC}">
              <c16:uniqueId val="{00000004-4DC5-46CD-A39A-9ECCBFF98DB1}"/>
            </c:ext>
          </c:extLst>
        </c:ser>
        <c:ser>
          <c:idx val="4"/>
          <c:order val="4"/>
          <c:tx>
            <c:strRef>
              <c:f>Revenus!$B$43</c:f>
              <c:strCache>
                <c:ptCount val="1"/>
                <c:pt idx="0">
                  <c:v>2022</c:v>
                </c:pt>
              </c:strCache>
            </c:strRef>
          </c:tx>
          <c:spPr>
            <a:ln w="38100"/>
          </c:spPr>
          <c:marker>
            <c:symbol val="diamond"/>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Revenus!$C$43:$N$43</c:f>
              <c:numCache>
                <c:formatCode>_(* #\ ##0_);_(* \(#\ ##0\);_(* "-"_);_(@_)</c:formatCode>
                <c:ptCount val="12"/>
                <c:pt idx="0">
                  <c:v>1735995.8429944329</c:v>
                </c:pt>
                <c:pt idx="1">
                  <c:v>1515103.940870625</c:v>
                </c:pt>
                <c:pt idx="2">
                  <c:v>1578824.4219867326</c:v>
                </c:pt>
                <c:pt idx="3">
                  <c:v>1443792.3366096106</c:v>
                </c:pt>
                <c:pt idx="4">
                  <c:v>1469774.0238727238</c:v>
                </c:pt>
                <c:pt idx="5">
                  <c:v>1410516.8219340381</c:v>
                </c:pt>
                <c:pt idx="6">
                  <c:v>1468332.0388350142</c:v>
                </c:pt>
                <c:pt idx="7">
                  <c:v>0</c:v>
                </c:pt>
                <c:pt idx="8">
                  <c:v>0</c:v>
                </c:pt>
                <c:pt idx="9">
                  <c:v>0</c:v>
                </c:pt>
                <c:pt idx="10">
                  <c:v>0</c:v>
                </c:pt>
                <c:pt idx="11">
                  <c:v>0</c:v>
                </c:pt>
              </c:numCache>
            </c:numRef>
          </c:val>
          <c:smooth val="0"/>
          <c:extLst>
            <c:ext xmlns:c16="http://schemas.microsoft.com/office/drawing/2014/chart" uri="{C3380CC4-5D6E-409C-BE32-E72D297353CC}">
              <c16:uniqueId val="{00000005-4DC5-46CD-A39A-9ECCBFF98DB1}"/>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40</xdr:row>
      <xdr:rowOff>95249</xdr:rowOff>
    </xdr:from>
    <xdr:to>
      <xdr:col>14</xdr:col>
      <xdr:colOff>200025</xdr:colOff>
      <xdr:row>60</xdr:row>
      <xdr:rowOff>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15</xdr:row>
      <xdr:rowOff>142875</xdr:rowOff>
    </xdr:from>
    <xdr:to>
      <xdr:col>15</xdr:col>
      <xdr:colOff>216834</xdr:colOff>
      <xdr:row>31</xdr:row>
      <xdr:rowOff>28014</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99</xdr:row>
      <xdr:rowOff>159545</xdr:rowOff>
    </xdr:from>
    <xdr:to>
      <xdr:col>15</xdr:col>
      <xdr:colOff>97912</xdr:colOff>
      <xdr:row>114</xdr:row>
      <xdr:rowOff>73259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71</xdr:row>
      <xdr:rowOff>0</xdr:rowOff>
    </xdr:from>
    <xdr:to>
      <xdr:col>14</xdr:col>
      <xdr:colOff>81243</xdr:colOff>
      <xdr:row>85</xdr:row>
      <xdr:rowOff>104214</xdr:rowOff>
    </xdr:to>
    <xdr:graphicFrame macro="">
      <xdr:nvGraphicFramePr>
        <xdr:cNvPr id="8" name="Graphique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98</xdr:row>
      <xdr:rowOff>159545</xdr:rowOff>
    </xdr:from>
    <xdr:to>
      <xdr:col>15</xdr:col>
      <xdr:colOff>2662</xdr:colOff>
      <xdr:row>113</xdr:row>
      <xdr:rowOff>73259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16</xdr:row>
      <xdr:rowOff>0</xdr:rowOff>
    </xdr:from>
    <xdr:to>
      <xdr:col>27</xdr:col>
      <xdr:colOff>731184</xdr:colOff>
      <xdr:row>30</xdr:row>
      <xdr:rowOff>104214</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72</xdr:row>
      <xdr:rowOff>0</xdr:rowOff>
    </xdr:from>
    <xdr:to>
      <xdr:col>14</xdr:col>
      <xdr:colOff>81243</xdr:colOff>
      <xdr:row>86</xdr:row>
      <xdr:rowOff>104214</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15</xdr:row>
      <xdr:rowOff>187139</xdr:rowOff>
    </xdr:from>
    <xdr:to>
      <xdr:col>14</xdr:col>
      <xdr:colOff>123265</xdr:colOff>
      <xdr:row>29</xdr:row>
      <xdr:rowOff>142875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65</xdr:row>
      <xdr:rowOff>100853</xdr:rowOff>
    </xdr:from>
    <xdr:to>
      <xdr:col>14</xdr:col>
      <xdr:colOff>36420</xdr:colOff>
      <xdr:row>80</xdr:row>
      <xdr:rowOff>14567</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43</xdr:row>
      <xdr:rowOff>0</xdr:rowOff>
    </xdr:from>
    <xdr:to>
      <xdr:col>14</xdr:col>
      <xdr:colOff>235886</xdr:colOff>
      <xdr:row>54</xdr:row>
      <xdr:rowOff>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C105"/>
  <sheetViews>
    <sheetView tabSelected="1" zoomScale="80" zoomScaleNormal="80" workbookViewId="0">
      <pane xSplit="2" ySplit="6" topLeftCell="DC7" activePane="bottomRight" state="frozen"/>
      <selection pane="topRight" activeCell="C1" sqref="C1"/>
      <selection pane="bottomLeft" activeCell="A6" sqref="A6"/>
      <selection pane="bottomRight" activeCell="DM5" sqref="DM5"/>
    </sheetView>
  </sheetViews>
  <sheetFormatPr baseColWidth="10" defaultColWidth="11.453125" defaultRowHeight="14.5" zeroHeight="1" x14ac:dyDescent="0.35"/>
  <cols>
    <col min="1" max="1" width="11.453125" style="19" customWidth="1"/>
    <col min="2" max="2" width="43.26953125" style="19" customWidth="1"/>
    <col min="3" max="26" width="13.26953125" style="19" customWidth="1"/>
    <col min="27" max="74" width="11.26953125" style="19" customWidth="1"/>
    <col min="75" max="76" width="11.1796875" style="19" customWidth="1"/>
    <col min="77" max="91" width="11.453125" style="19" customWidth="1"/>
    <col min="92" max="92" width="12.81640625" style="19" bestFit="1" customWidth="1"/>
    <col min="93" max="93" width="11.453125" style="19"/>
    <col min="94" max="98" width="11.453125" style="19" customWidth="1"/>
    <col min="99" max="99" width="11.453125" style="19"/>
    <col min="100" max="129" width="11.453125" style="19" customWidth="1"/>
    <col min="130" max="16384" width="11.453125" style="19"/>
  </cols>
  <sheetData>
    <row r="1" spans="2:159" x14ac:dyDescent="0.35"/>
    <row r="2" spans="2:159" ht="31" x14ac:dyDescent="0.7">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35"/>
    <row r="4" spans="2:159" x14ac:dyDescent="0.35"/>
    <row r="5" spans="2:159" x14ac:dyDescent="0.35"/>
    <row r="6" spans="2:159" s="33" customFormat="1" x14ac:dyDescent="0.3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c r="DG6" s="32">
        <v>44562</v>
      </c>
      <c r="DH6" s="32">
        <v>44593</v>
      </c>
      <c r="DI6" s="32">
        <v>44621</v>
      </c>
      <c r="DJ6" s="32">
        <v>44652</v>
      </c>
      <c r="DK6" s="32">
        <v>44682</v>
      </c>
      <c r="DL6" s="32">
        <v>44713</v>
      </c>
      <c r="DM6" s="32">
        <v>44743</v>
      </c>
      <c r="DN6" s="32">
        <v>44774</v>
      </c>
      <c r="DO6" s="32">
        <v>44805</v>
      </c>
      <c r="DP6" s="32">
        <v>44835</v>
      </c>
      <c r="DQ6" s="32">
        <v>44866</v>
      </c>
      <c r="DR6" s="32">
        <v>44896</v>
      </c>
    </row>
    <row r="7" spans="2:159" x14ac:dyDescent="0.3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4">
        <v>5455.1919875489157</v>
      </c>
      <c r="DH7" s="34">
        <v>5467.7602799756742</v>
      </c>
      <c r="DI7" s="34">
        <v>5480.3575286655441</v>
      </c>
      <c r="DJ7" s="34">
        <v>5492.9838003312643</v>
      </c>
      <c r="DK7" s="34">
        <v>5505.6391618392699</v>
      </c>
      <c r="DL7" s="34">
        <v>5518.3236802100519</v>
      </c>
      <c r="DM7" s="34">
        <v>5531.0374226185104</v>
      </c>
      <c r="DN7" s="34">
        <v>5543.7804563943109</v>
      </c>
      <c r="DO7" s="34">
        <v>5556.5528490222414</v>
      </c>
      <c r="DP7" s="34">
        <v>5569.354668142566</v>
      </c>
      <c r="DQ7" s="34">
        <v>5582.1859815513899</v>
      </c>
      <c r="DR7" s="34">
        <v>5595.0468572010077</v>
      </c>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3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2898.4890000000005</v>
      </c>
      <c r="CW8" s="35">
        <v>3017.4359999999997</v>
      </c>
      <c r="CX8" s="35">
        <v>3044.8150000000001</v>
      </c>
      <c r="CY8" s="35">
        <v>3050.8739999999998</v>
      </c>
      <c r="CZ8" s="35">
        <v>3080.3069999999998</v>
      </c>
      <c r="DA8" s="35">
        <v>3144.6939999999995</v>
      </c>
      <c r="DB8" s="35">
        <v>3094.04</v>
      </c>
      <c r="DC8" s="35">
        <v>3095.3090000000002</v>
      </c>
      <c r="DD8" s="35">
        <v>3100.9830000000002</v>
      </c>
      <c r="DE8" s="35">
        <v>3093.674</v>
      </c>
      <c r="DF8" s="35">
        <v>3146.3910000000001</v>
      </c>
      <c r="DG8" s="35">
        <v>3006.4669999999996</v>
      </c>
      <c r="DH8" s="35">
        <v>2926.2340000000004</v>
      </c>
      <c r="DI8" s="35">
        <v>3028.0619999999999</v>
      </c>
      <c r="DJ8" s="35">
        <v>3045.2669999999998</v>
      </c>
      <c r="DK8" s="35">
        <v>3043.0949999999998</v>
      </c>
      <c r="DL8" s="35">
        <v>3011.165</v>
      </c>
      <c r="DM8" s="35">
        <v>3041.1149999999998</v>
      </c>
      <c r="DN8" s="35">
        <v>0</v>
      </c>
      <c r="DO8" s="35">
        <v>0</v>
      </c>
      <c r="DP8" s="35">
        <v>0</v>
      </c>
      <c r="DQ8" s="35">
        <v>0</v>
      </c>
      <c r="DR8" s="35">
        <v>0</v>
      </c>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3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2850.0180728669666</v>
      </c>
      <c r="CW9" s="34">
        <v>2965.9003564490895</v>
      </c>
      <c r="CX9" s="34">
        <v>2991.4848988473632</v>
      </c>
      <c r="CY9" s="34">
        <v>2998.8611015465722</v>
      </c>
      <c r="CZ9" s="34">
        <v>3025.8838997322937</v>
      </c>
      <c r="DA9" s="34">
        <v>3090.9179999999997</v>
      </c>
      <c r="DB9" s="34">
        <v>3041.5535147689425</v>
      </c>
      <c r="DC9" s="34">
        <v>3042.6971091245641</v>
      </c>
      <c r="DD9" s="34">
        <v>3047.2782044678752</v>
      </c>
      <c r="DE9" s="34">
        <v>3039.7679843152337</v>
      </c>
      <c r="DF9" s="34">
        <v>3092.4884007651981</v>
      </c>
      <c r="DG9" s="34">
        <v>2955.3265881385705</v>
      </c>
      <c r="DH9" s="34">
        <v>2876.500742834507</v>
      </c>
      <c r="DI9" s="34">
        <v>2975.8986023691832</v>
      </c>
      <c r="DJ9" s="34">
        <v>2992.9133333412005</v>
      </c>
      <c r="DK9" s="34">
        <v>2990.7263333412002</v>
      </c>
      <c r="DL9" s="34">
        <v>2958.8533735804522</v>
      </c>
      <c r="DM9" s="34">
        <v>2990.7458402866669</v>
      </c>
      <c r="DN9" s="34">
        <v>0</v>
      </c>
      <c r="DO9" s="34">
        <v>0</v>
      </c>
      <c r="DP9" s="34">
        <v>0</v>
      </c>
      <c r="DQ9" s="34">
        <v>0</v>
      </c>
      <c r="DR9" s="34">
        <v>0</v>
      </c>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3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48.470927133033847</v>
      </c>
      <c r="CW10" s="34">
        <v>51.535643550910656</v>
      </c>
      <c r="CX10" s="34">
        <v>53.330101152636495</v>
      </c>
      <c r="CY10" s="34">
        <v>52.012898453427809</v>
      </c>
      <c r="CZ10" s="34">
        <v>54.423100267706552</v>
      </c>
      <c r="DA10" s="34">
        <v>53.776000000000003</v>
      </c>
      <c r="DB10" s="34">
        <v>52.486485231057671</v>
      </c>
      <c r="DC10" s="34">
        <v>52.611890875436238</v>
      </c>
      <c r="DD10" s="34">
        <v>53.704795532124791</v>
      </c>
      <c r="DE10" s="34">
        <v>53.906015684766579</v>
      </c>
      <c r="DF10" s="34">
        <v>53.902599234802125</v>
      </c>
      <c r="DG10" s="34">
        <v>51.140411861429044</v>
      </c>
      <c r="DH10" s="34">
        <v>49.733257165492773</v>
      </c>
      <c r="DI10" s="34">
        <v>52.163397630816874</v>
      </c>
      <c r="DJ10" s="34">
        <v>52.353666658799447</v>
      </c>
      <c r="DK10" s="34">
        <v>52.368666658799448</v>
      </c>
      <c r="DL10" s="34">
        <v>52.311626419547487</v>
      </c>
      <c r="DM10" s="34">
        <v>50.369159713332991</v>
      </c>
      <c r="DN10" s="34">
        <v>0</v>
      </c>
      <c r="DO10" s="34">
        <v>0</v>
      </c>
      <c r="DP10" s="34">
        <v>0</v>
      </c>
      <c r="DQ10" s="34">
        <v>0</v>
      </c>
      <c r="DR10" s="34">
        <v>0</v>
      </c>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3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3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3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0.54494830413692841</v>
      </c>
      <c r="CW13" s="39">
        <f t="shared" si="4"/>
        <v>0.5660076357746886</v>
      </c>
      <c r="CX13" s="39">
        <f t="shared" si="4"/>
        <v>0.5698305208566673</v>
      </c>
      <c r="CY13" s="39">
        <f t="shared" si="4"/>
        <v>0.56965202037546103</v>
      </c>
      <c r="CZ13" s="39">
        <f t="shared" si="4"/>
        <v>0.57382563609959658</v>
      </c>
      <c r="DA13" s="39">
        <f t="shared" si="4"/>
        <v>0.58447361407826981</v>
      </c>
      <c r="DB13" s="39">
        <f t="shared" si="4"/>
        <v>0.573737207852693</v>
      </c>
      <c r="DC13" s="39">
        <f t="shared" si="4"/>
        <v>0.57265317877070432</v>
      </c>
      <c r="DD13" s="39">
        <f t="shared" si="4"/>
        <v>0.57238418343774944</v>
      </c>
      <c r="DE13" s="39">
        <f t="shared" si="4"/>
        <v>0.56972248551205351</v>
      </c>
      <c r="DF13" s="39">
        <f t="shared" si="4"/>
        <v>0.57809881320959922</v>
      </c>
      <c r="DG13" s="39">
        <f t="shared" ref="DG13:DR13" si="5">DG8/DG7</f>
        <v>0.55112029179945354</v>
      </c>
      <c r="DH13" s="39">
        <f t="shared" si="5"/>
        <v>0.53517964397901863</v>
      </c>
      <c r="DI13" s="39">
        <f t="shared" si="5"/>
        <v>0.55253000997862389</v>
      </c>
      <c r="DJ13" s="39">
        <f t="shared" si="5"/>
        <v>0.55439213198050019</v>
      </c>
      <c r="DK13" s="39">
        <f t="shared" si="5"/>
        <v>0.55272329161931355</v>
      </c>
      <c r="DL13" s="39">
        <f t="shared" si="5"/>
        <v>0.54566661444646936</v>
      </c>
      <c r="DM13" s="39">
        <f t="shared" si="5"/>
        <v>0.54982723269304357</v>
      </c>
      <c r="DN13" s="39">
        <f t="shared" si="5"/>
        <v>0</v>
      </c>
      <c r="DO13" s="39">
        <f t="shared" si="5"/>
        <v>0</v>
      </c>
      <c r="DP13" s="39">
        <f t="shared" si="5"/>
        <v>0</v>
      </c>
      <c r="DQ13" s="39">
        <f t="shared" si="5"/>
        <v>0</v>
      </c>
      <c r="DR13" s="39">
        <f t="shared" si="5"/>
        <v>0</v>
      </c>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3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3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3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4037286.0374156316</v>
      </c>
      <c r="CW16" s="36">
        <v>4540804.5641743038</v>
      </c>
      <c r="CX16" s="36">
        <v>4692178.4187849062</v>
      </c>
      <c r="CY16" s="36">
        <v>4859630.6909586145</v>
      </c>
      <c r="CZ16" s="36">
        <v>4711532.9797939472</v>
      </c>
      <c r="DA16" s="36">
        <v>4878717.0925500002</v>
      </c>
      <c r="DB16" s="36">
        <v>4882258.3160776943</v>
      </c>
      <c r="DC16" s="36">
        <v>4775380.0643417463</v>
      </c>
      <c r="DD16" s="36">
        <v>4744279.4953959631</v>
      </c>
      <c r="DE16" s="36">
        <v>4494280.7919829134</v>
      </c>
      <c r="DF16" s="36">
        <v>4670500.8775766268</v>
      </c>
      <c r="DG16" s="36">
        <v>4563200.6529600369</v>
      </c>
      <c r="DH16" s="36">
        <v>3998277.3061868022</v>
      </c>
      <c r="DI16" s="36">
        <v>4412666.0560190631</v>
      </c>
      <c r="DJ16" s="36">
        <v>4056919.9792323103</v>
      </c>
      <c r="DK16" s="36">
        <v>4119689.3362741475</v>
      </c>
      <c r="DL16" s="36">
        <v>3970674.3215042986</v>
      </c>
      <c r="DM16" s="36">
        <v>4155002.3753574993</v>
      </c>
      <c r="DN16" s="36">
        <v>0</v>
      </c>
      <c r="DO16" s="36">
        <v>0</v>
      </c>
      <c r="DP16" s="36">
        <v>0</v>
      </c>
      <c r="DQ16" s="36">
        <v>0</v>
      </c>
      <c r="DR16" s="36">
        <v>0</v>
      </c>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3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67303.114220858202</v>
      </c>
      <c r="CW17" s="34">
        <v>75650.537305902661</v>
      </c>
      <c r="CX17" s="34">
        <v>76451.123723627199</v>
      </c>
      <c r="CY17" s="34">
        <v>75984.327771651588</v>
      </c>
      <c r="CZ17" s="34">
        <v>76856.752353196032</v>
      </c>
      <c r="DA17" s="34">
        <v>80056.224455266463</v>
      </c>
      <c r="DB17" s="34">
        <v>78850.179512632109</v>
      </c>
      <c r="DC17" s="34">
        <v>77443.818761136208</v>
      </c>
      <c r="DD17" s="34">
        <v>76213.2367244661</v>
      </c>
      <c r="DE17" s="34">
        <v>71055.468102116545</v>
      </c>
      <c r="DF17" s="34">
        <v>73557.443911928451</v>
      </c>
      <c r="DG17" s="34">
        <v>71270.819082374976</v>
      </c>
      <c r="DH17" s="34">
        <v>61217.400806938895</v>
      </c>
      <c r="DI17" s="34">
        <v>44752.347230416191</v>
      </c>
      <c r="DJ17" s="34">
        <v>41209.640605817396</v>
      </c>
      <c r="DK17" s="34">
        <v>40598.463925175034</v>
      </c>
      <c r="DL17" s="34">
        <v>36408.45724540134</v>
      </c>
      <c r="DM17" s="34">
        <v>30113.775998855854</v>
      </c>
      <c r="DN17" s="34">
        <v>0</v>
      </c>
      <c r="DO17" s="34">
        <v>0</v>
      </c>
      <c r="DP17" s="34">
        <v>0</v>
      </c>
      <c r="DQ17" s="34">
        <v>0</v>
      </c>
      <c r="DR17" s="34">
        <v>0</v>
      </c>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3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1639009.952563158</v>
      </c>
      <c r="CW18" s="34">
        <v>1837369.7687820764</v>
      </c>
      <c r="CX18" s="34">
        <v>1876404.9792472082</v>
      </c>
      <c r="CY18" s="34">
        <v>1912345.2854304079</v>
      </c>
      <c r="CZ18" s="34">
        <v>1833702.6223838185</v>
      </c>
      <c r="DA18" s="34">
        <v>1896825.1971057858</v>
      </c>
      <c r="DB18" s="34">
        <v>1881267.9452740503</v>
      </c>
      <c r="DC18" s="34">
        <v>1844525.7490706791</v>
      </c>
      <c r="DD18" s="34">
        <v>1814485.7060530127</v>
      </c>
      <c r="DE18" s="34">
        <v>1710700.5526019307</v>
      </c>
      <c r="DF18" s="34">
        <v>1774263.923865509</v>
      </c>
      <c r="DG18" s="34">
        <v>1735995.8429944329</v>
      </c>
      <c r="DH18" s="34">
        <v>1515103.940870625</v>
      </c>
      <c r="DI18" s="34">
        <v>1578824.4219867326</v>
      </c>
      <c r="DJ18" s="34">
        <v>1443792.3366096106</v>
      </c>
      <c r="DK18" s="34">
        <v>1469774.0238727238</v>
      </c>
      <c r="DL18" s="34">
        <v>1410516.8219340381</v>
      </c>
      <c r="DM18" s="34">
        <v>1468332.0388350142</v>
      </c>
      <c r="DN18" s="34">
        <v>0</v>
      </c>
      <c r="DO18" s="34">
        <v>0</v>
      </c>
      <c r="DP18" s="34">
        <v>0</v>
      </c>
      <c r="DQ18" s="34">
        <v>0</v>
      </c>
      <c r="DR18" s="34">
        <v>0</v>
      </c>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3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2330972.9706316153</v>
      </c>
      <c r="CW19" s="34">
        <v>2627784.2580863247</v>
      </c>
      <c r="CX19" s="34">
        <v>2739322.3158140709</v>
      </c>
      <c r="CY19" s="34">
        <v>2871301.0777565548</v>
      </c>
      <c r="CZ19" s="34">
        <v>2800973.6050569327</v>
      </c>
      <c r="DA19" s="34">
        <v>2901835.6709889476</v>
      </c>
      <c r="DB19" s="34">
        <v>2922140.1912910119</v>
      </c>
      <c r="DC19" s="34">
        <v>2853410.4965099311</v>
      </c>
      <c r="DD19" s="34">
        <v>2853580.552618484</v>
      </c>
      <c r="DE19" s="34">
        <v>2712524.771278867</v>
      </c>
      <c r="DF19" s="34">
        <v>2822679.5097991889</v>
      </c>
      <c r="DG19" s="34">
        <v>2755933.9908832288</v>
      </c>
      <c r="DH19" s="34">
        <v>2421955.9645092385</v>
      </c>
      <c r="DI19" s="34">
        <v>2789089.2868019142</v>
      </c>
      <c r="DJ19" s="34">
        <v>2571918.0020168824</v>
      </c>
      <c r="DK19" s="34">
        <v>2609316.8484762483</v>
      </c>
      <c r="DL19" s="34">
        <v>2523749.0423248592</v>
      </c>
      <c r="DM19" s="34">
        <v>2656556.5605236292</v>
      </c>
      <c r="DN19" s="34">
        <v>0</v>
      </c>
      <c r="DO19" s="34">
        <v>0</v>
      </c>
      <c r="DP19" s="34">
        <v>0</v>
      </c>
      <c r="DQ19" s="34">
        <v>0</v>
      </c>
      <c r="DR19" s="34">
        <v>0</v>
      </c>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3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3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3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35">
      <c r="B23" s="26" t="s">
        <v>38</v>
      </c>
      <c r="C23" s="41">
        <f t="shared" ref="C23:AH23" si="6">IF(ISERROR(C17/C$16),0,(C17/C$16))</f>
        <v>1</v>
      </c>
      <c r="D23" s="41">
        <f t="shared" si="6"/>
        <v>1</v>
      </c>
      <c r="E23" s="41">
        <f t="shared" si="6"/>
        <v>1</v>
      </c>
      <c r="F23" s="41">
        <f t="shared" si="6"/>
        <v>0.66822359830184286</v>
      </c>
      <c r="G23" s="41">
        <f t="shared" si="6"/>
        <v>0.67326922655372401</v>
      </c>
      <c r="H23" s="41">
        <f t="shared" si="6"/>
        <v>0.66329716550016715</v>
      </c>
      <c r="I23" s="41">
        <f t="shared" si="6"/>
        <v>0.62680876651377959</v>
      </c>
      <c r="J23" s="41">
        <f t="shared" si="6"/>
        <v>0.45443486478766937</v>
      </c>
      <c r="K23" s="41">
        <f t="shared" si="6"/>
        <v>0.3985626925386529</v>
      </c>
      <c r="L23" s="41">
        <f t="shared" si="6"/>
        <v>0.25871952377282426</v>
      </c>
      <c r="M23" s="41">
        <f t="shared" si="6"/>
        <v>0.2469531788910522</v>
      </c>
      <c r="N23" s="41">
        <f t="shared" si="6"/>
        <v>0.31063824334651241</v>
      </c>
      <c r="O23" s="41">
        <f t="shared" si="6"/>
        <v>0.2970290512562051</v>
      </c>
      <c r="P23" s="41">
        <f t="shared" si="6"/>
        <v>0.2819132656988611</v>
      </c>
      <c r="Q23" s="41">
        <f t="shared" si="6"/>
        <v>0.26746951273530772</v>
      </c>
      <c r="R23" s="41">
        <f t="shared" si="6"/>
        <v>0.27589749573937866</v>
      </c>
      <c r="S23" s="41">
        <f t="shared" si="6"/>
        <v>0.2576682301159906</v>
      </c>
      <c r="T23" s="41">
        <f t="shared" si="6"/>
        <v>0.22184138333416542</v>
      </c>
      <c r="U23" s="41">
        <f t="shared" si="6"/>
        <v>0.24497643047350737</v>
      </c>
      <c r="V23" s="41">
        <f t="shared" si="6"/>
        <v>0.31069046053486088</v>
      </c>
      <c r="W23" s="41">
        <f t="shared" si="6"/>
        <v>0.27720011671953215</v>
      </c>
      <c r="X23" s="41">
        <f t="shared" si="6"/>
        <v>0.21540887718134713</v>
      </c>
      <c r="Y23" s="41">
        <f t="shared" si="6"/>
        <v>0.20983110573038177</v>
      </c>
      <c r="Z23" s="41">
        <f t="shared" si="6"/>
        <v>0.1592285842312641</v>
      </c>
      <c r="AA23" s="41">
        <f t="shared" si="6"/>
        <v>0.19634659376714794</v>
      </c>
      <c r="AB23" s="41">
        <f t="shared" si="6"/>
        <v>0.18892148298234335</v>
      </c>
      <c r="AC23" s="41">
        <f t="shared" si="6"/>
        <v>0.18734754174433457</v>
      </c>
      <c r="AD23" s="41">
        <f t="shared" si="6"/>
        <v>0.17591227232169568</v>
      </c>
      <c r="AE23" s="41">
        <f t="shared" si="6"/>
        <v>0.17002717019580177</v>
      </c>
      <c r="AF23" s="41">
        <f t="shared" si="6"/>
        <v>0.19892560032688034</v>
      </c>
      <c r="AG23" s="41">
        <f t="shared" si="6"/>
        <v>0.16814455592037597</v>
      </c>
      <c r="AH23" s="41">
        <f t="shared" si="6"/>
        <v>0.14617533894552556</v>
      </c>
      <c r="AI23" s="41">
        <f t="shared" ref="AI23:BN23" si="7">IF(ISERROR(AI17/AI$16),0,(AI17/AI$16))</f>
        <v>0.1424710926624656</v>
      </c>
      <c r="AJ23" s="41">
        <f t="shared" si="7"/>
        <v>0.17199624776596817</v>
      </c>
      <c r="AK23" s="41">
        <f t="shared" si="7"/>
        <v>0.18708506031382599</v>
      </c>
      <c r="AL23" s="41">
        <f t="shared" si="7"/>
        <v>0.16352144424782339</v>
      </c>
      <c r="AM23" s="41">
        <f t="shared" si="7"/>
        <v>0.15110981452253847</v>
      </c>
      <c r="AN23" s="41">
        <f t="shared" si="7"/>
        <v>0.14553617545136577</v>
      </c>
      <c r="AO23" s="41">
        <f t="shared" si="7"/>
        <v>0.15250508453580644</v>
      </c>
      <c r="AP23" s="41">
        <f t="shared" si="7"/>
        <v>0.14133351522854537</v>
      </c>
      <c r="AQ23" s="41">
        <f t="shared" si="7"/>
        <v>0.16292612896088418</v>
      </c>
      <c r="AR23" s="41">
        <f t="shared" si="7"/>
        <v>0.14426705366256212</v>
      </c>
      <c r="AS23" s="41">
        <f t="shared" si="7"/>
        <v>0.13953056432766325</v>
      </c>
      <c r="AT23" s="41">
        <f t="shared" si="7"/>
        <v>0.12568974399564653</v>
      </c>
      <c r="AU23" s="41">
        <f t="shared" si="7"/>
        <v>0.11788941269342966</v>
      </c>
      <c r="AV23" s="41">
        <f t="shared" si="7"/>
        <v>0.12299872984915787</v>
      </c>
      <c r="AW23" s="41">
        <f t="shared" si="7"/>
        <v>0.12633245945302957</v>
      </c>
      <c r="AX23" s="41">
        <f t="shared" si="7"/>
        <v>0.12914784095627455</v>
      </c>
      <c r="AY23" s="41">
        <f t="shared" si="7"/>
        <v>0.13752070496723423</v>
      </c>
      <c r="AZ23" s="41">
        <f t="shared" si="7"/>
        <v>9.8285317053754373E-2</v>
      </c>
      <c r="BA23" s="41">
        <f t="shared" si="7"/>
        <v>9.7134229066192845E-2</v>
      </c>
      <c r="BB23" s="41">
        <f t="shared" si="7"/>
        <v>9.9618507030769174E-2</v>
      </c>
      <c r="BC23" s="41">
        <f t="shared" si="7"/>
        <v>9.6601889972201496E-2</v>
      </c>
      <c r="BD23" s="41">
        <f t="shared" si="7"/>
        <v>0.10919427339942092</v>
      </c>
      <c r="BE23" s="41">
        <f t="shared" si="7"/>
        <v>8.543868234238769E-2</v>
      </c>
      <c r="BF23" s="41">
        <f t="shared" si="7"/>
        <v>7.9991124519604953E-2</v>
      </c>
      <c r="BG23" s="41">
        <f t="shared" si="7"/>
        <v>7.5942014685297904E-2</v>
      </c>
      <c r="BH23" s="41">
        <f t="shared" si="7"/>
        <v>6.6169921960995554E-2</v>
      </c>
      <c r="BI23" s="41">
        <f t="shared" si="7"/>
        <v>7.7203689073620851E-2</v>
      </c>
      <c r="BJ23" s="41">
        <f t="shared" si="7"/>
        <v>7.7573335927608067E-2</v>
      </c>
      <c r="BK23" s="41">
        <f t="shared" si="7"/>
        <v>7.3723437853435783E-2</v>
      </c>
      <c r="BL23" s="41">
        <f t="shared" si="7"/>
        <v>4.7622389429351895E-2</v>
      </c>
      <c r="BM23" s="41">
        <f t="shared" si="7"/>
        <v>4.3171395431507963E-2</v>
      </c>
      <c r="BN23" s="41">
        <f t="shared" si="7"/>
        <v>3.2206872492147078E-2</v>
      </c>
      <c r="BO23" s="41">
        <f t="shared" ref="BO23:CI23" si="8">IF(ISERROR(BO17/BO$16),0,(BO17/BO$16))</f>
        <v>4.3900851268787143E-2</v>
      </c>
      <c r="BP23" s="41">
        <f t="shared" si="8"/>
        <v>7.208352328159702E-2</v>
      </c>
      <c r="BQ23" s="41">
        <f t="shared" si="8"/>
        <v>7.1676650024260116E-2</v>
      </c>
      <c r="BR23" s="41">
        <f t="shared" si="8"/>
        <v>7.2852136966195316E-2</v>
      </c>
      <c r="BS23" s="41">
        <f t="shared" si="8"/>
        <v>7.2645437933418475E-2</v>
      </c>
      <c r="BT23" s="41">
        <f t="shared" si="8"/>
        <v>7.2391325943721843E-2</v>
      </c>
      <c r="BU23" s="41">
        <f t="shared" si="8"/>
        <v>7.6386783219380722E-2</v>
      </c>
      <c r="BV23" s="41">
        <f t="shared" si="8"/>
        <v>7.7798236401022888E-2</v>
      </c>
      <c r="BW23" s="41">
        <f t="shared" si="8"/>
        <v>7.7314308222025258E-2</v>
      </c>
      <c r="BX23" s="41">
        <f t="shared" si="8"/>
        <v>7.6988320524573287E-2</v>
      </c>
      <c r="BY23" s="41">
        <f t="shared" si="8"/>
        <v>7.8154408636603612E-2</v>
      </c>
      <c r="BZ23" s="41">
        <f t="shared" si="8"/>
        <v>7.779462953651245E-2</v>
      </c>
      <c r="CA23" s="41">
        <f t="shared" si="8"/>
        <v>7.6424445827153173E-2</v>
      </c>
      <c r="CB23" s="41">
        <f t="shared" si="8"/>
        <v>7.6580211875909965E-2</v>
      </c>
      <c r="CC23" s="41">
        <f t="shared" si="8"/>
        <v>7.6464489424514379E-2</v>
      </c>
      <c r="CD23" s="41">
        <f t="shared" si="8"/>
        <v>7.679785944490243E-2</v>
      </c>
      <c r="CE23" s="41">
        <f t="shared" si="8"/>
        <v>7.7248932517862662E-2</v>
      </c>
      <c r="CF23" s="41">
        <f t="shared" si="8"/>
        <v>7.7603709465500437E-2</v>
      </c>
      <c r="CG23" s="41">
        <f t="shared" si="8"/>
        <v>7.807658768832719E-2</v>
      </c>
      <c r="CH23" s="41">
        <f t="shared" si="8"/>
        <v>7.7459929204693023E-2</v>
      </c>
      <c r="CI23" s="41">
        <f t="shared" si="8"/>
        <v>3.6425963081339004E-2</v>
      </c>
      <c r="CJ23" s="41">
        <f t="shared" ref="CJ23:CK23" si="9">IF(ISERROR(CJ17/CJ$16),0,(CJ17/CJ$16))</f>
        <v>2.6269717554731616E-2</v>
      </c>
      <c r="CK23" s="41">
        <f t="shared" si="9"/>
        <v>2.4655620578645062E-2</v>
      </c>
      <c r="CL23" s="41">
        <f t="shared" ref="CL23:CM23" si="10">IF(ISERROR(CL17/CL$16),0,(CL17/CL$16))</f>
        <v>2.1841856011801081E-2</v>
      </c>
      <c r="CM23" s="41">
        <f t="shared" si="10"/>
        <v>2.1007638518506747E-2</v>
      </c>
      <c r="CN23" s="41">
        <f t="shared" ref="CN23:CP23" si="11">IF(ISERROR(CN17/CN$16),0,(CN17/CN$16))</f>
        <v>2.1682048206631849E-2</v>
      </c>
      <c r="CO23" s="41">
        <f t="shared" si="11"/>
        <v>2.1370932697392764E-2</v>
      </c>
      <c r="CP23" s="41">
        <f t="shared" si="11"/>
        <v>1.8881191248373334E-2</v>
      </c>
      <c r="CQ23" s="41">
        <f t="shared" ref="CQ23:CT23" si="12">IF(ISERROR(CQ17/CQ$16),0,(CQ17/CQ$16))</f>
        <v>1.8935186925050411E-2</v>
      </c>
      <c r="CR23" s="41">
        <f t="shared" si="12"/>
        <v>1.8903466632426202E-2</v>
      </c>
      <c r="CS23" s="41">
        <f t="shared" si="12"/>
        <v>1.8540604605837119E-2</v>
      </c>
      <c r="CT23" s="41">
        <f t="shared" si="12"/>
        <v>1.6820721077516511E-2</v>
      </c>
      <c r="CU23" s="41">
        <f t="shared" ref="CU23:DF23" si="13">IF(ISERROR(CU17/CU$16),0,(CU17/CU$16))</f>
        <v>1.6795306910888569E-2</v>
      </c>
      <c r="CV23" s="41">
        <f t="shared" si="13"/>
        <v>1.6670385401758806E-2</v>
      </c>
      <c r="CW23" s="41">
        <f t="shared" si="13"/>
        <v>1.6660161483884276E-2</v>
      </c>
      <c r="CX23" s="41">
        <f t="shared" si="13"/>
        <v>1.6293311315179082E-2</v>
      </c>
      <c r="CY23" s="41">
        <f t="shared" si="13"/>
        <v>1.5635823502600947E-2</v>
      </c>
      <c r="CZ23" s="41">
        <f t="shared" si="13"/>
        <v>1.6312472539788368E-2</v>
      </c>
      <c r="DA23" s="41">
        <f t="shared" si="13"/>
        <v>1.6409277877070506E-2</v>
      </c>
      <c r="DB23" s="41">
        <f t="shared" si="13"/>
        <v>1.6150349778292501E-2</v>
      </c>
      <c r="DC23" s="41">
        <f t="shared" si="13"/>
        <v>1.6217309976941346E-2</v>
      </c>
      <c r="DD23" s="41">
        <f t="shared" si="13"/>
        <v>1.6064238373482517E-2</v>
      </c>
      <c r="DE23" s="41">
        <f t="shared" si="13"/>
        <v>1.58101977581971E-2</v>
      </c>
      <c r="DF23" s="41">
        <f t="shared" si="13"/>
        <v>1.5749369465935109E-2</v>
      </c>
      <c r="DG23" s="41">
        <f t="shared" ref="DG23:DR23" si="14">IF(ISERROR(DG17/DG$16),0,(DG17/DG$16))</f>
        <v>1.5618602928657835E-2</v>
      </c>
      <c r="DH23" s="41">
        <f t="shared" si="14"/>
        <v>1.5310944218954776E-2</v>
      </c>
      <c r="DI23" s="41">
        <f t="shared" si="14"/>
        <v>1.0141793342682729E-2</v>
      </c>
      <c r="DJ23" s="41">
        <f t="shared" si="14"/>
        <v>1.0157863802286652E-2</v>
      </c>
      <c r="DK23" s="41">
        <f t="shared" si="14"/>
        <v>9.8547391832929654E-3</v>
      </c>
      <c r="DL23" s="41">
        <f t="shared" si="14"/>
        <v>9.1693385801553014E-3</v>
      </c>
      <c r="DM23" s="41">
        <f t="shared" si="14"/>
        <v>7.2475953750242668E-3</v>
      </c>
      <c r="DN23" s="41">
        <f t="shared" si="14"/>
        <v>0</v>
      </c>
      <c r="DO23" s="41">
        <f t="shared" si="14"/>
        <v>0</v>
      </c>
      <c r="DP23" s="41">
        <f t="shared" si="14"/>
        <v>0</v>
      </c>
      <c r="DQ23" s="41">
        <f t="shared" si="14"/>
        <v>0</v>
      </c>
      <c r="DR23" s="41">
        <f t="shared" si="14"/>
        <v>0</v>
      </c>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35">
      <c r="B24" s="26" t="s">
        <v>37</v>
      </c>
      <c r="C24" s="41">
        <f t="shared" ref="C24:AH25" si="15">IF(ISERROR(C18/C$16),0,(C18/C$16))</f>
        <v>0</v>
      </c>
      <c r="D24" s="41">
        <f t="shared" si="15"/>
        <v>0</v>
      </c>
      <c r="E24" s="41">
        <f t="shared" si="15"/>
        <v>0</v>
      </c>
      <c r="F24" s="41">
        <f t="shared" si="15"/>
        <v>0.3317764016981572</v>
      </c>
      <c r="G24" s="41">
        <f t="shared" si="15"/>
        <v>0.32673077344627605</v>
      </c>
      <c r="H24" s="41">
        <f t="shared" si="15"/>
        <v>0.33670283449983296</v>
      </c>
      <c r="I24" s="41">
        <f t="shared" si="15"/>
        <v>0.37319123348622046</v>
      </c>
      <c r="J24" s="41">
        <f t="shared" si="15"/>
        <v>0.54556513521233074</v>
      </c>
      <c r="K24" s="41">
        <f t="shared" si="15"/>
        <v>0.60143730746134705</v>
      </c>
      <c r="L24" s="41">
        <f t="shared" si="15"/>
        <v>0.74128047622717574</v>
      </c>
      <c r="M24" s="41">
        <f t="shared" si="15"/>
        <v>0.75304682110894783</v>
      </c>
      <c r="N24" s="41">
        <f t="shared" si="15"/>
        <v>0.68936175665348753</v>
      </c>
      <c r="O24" s="41">
        <f t="shared" si="15"/>
        <v>0.70297094874379495</v>
      </c>
      <c r="P24" s="41">
        <f t="shared" si="15"/>
        <v>0.71808673430113867</v>
      </c>
      <c r="Q24" s="41">
        <f t="shared" si="15"/>
        <v>0.73253048726469217</v>
      </c>
      <c r="R24" s="41">
        <f t="shared" si="15"/>
        <v>0.72410250426062139</v>
      </c>
      <c r="S24" s="41">
        <f t="shared" si="15"/>
        <v>0.7423317698840094</v>
      </c>
      <c r="T24" s="41">
        <f t="shared" si="15"/>
        <v>0.77815861666583452</v>
      </c>
      <c r="U24" s="41">
        <f t="shared" si="15"/>
        <v>0.75502356952649263</v>
      </c>
      <c r="V24" s="41">
        <f t="shared" si="15"/>
        <v>0.68930953946513907</v>
      </c>
      <c r="W24" s="41">
        <f t="shared" si="15"/>
        <v>0.72279988328046807</v>
      </c>
      <c r="X24" s="41">
        <f t="shared" si="15"/>
        <v>0.78459112281865284</v>
      </c>
      <c r="Y24" s="41">
        <f t="shared" si="15"/>
        <v>0.79016889426961823</v>
      </c>
      <c r="Z24" s="41">
        <f t="shared" si="15"/>
        <v>0.84077141576873593</v>
      </c>
      <c r="AA24" s="41">
        <f t="shared" si="15"/>
        <v>0.80365340623285209</v>
      </c>
      <c r="AB24" s="41">
        <f t="shared" si="15"/>
        <v>0.81107851701765676</v>
      </c>
      <c r="AC24" s="41">
        <f t="shared" si="15"/>
        <v>0.81265245825566546</v>
      </c>
      <c r="AD24" s="41">
        <f t="shared" si="15"/>
        <v>0.8240877276783044</v>
      </c>
      <c r="AE24" s="41">
        <f t="shared" si="15"/>
        <v>0.82997282980419818</v>
      </c>
      <c r="AF24" s="41">
        <f t="shared" si="15"/>
        <v>0.80107439967311966</v>
      </c>
      <c r="AG24" s="41">
        <f t="shared" si="15"/>
        <v>0.83185544407962408</v>
      </c>
      <c r="AH24" s="41">
        <f t="shared" si="15"/>
        <v>0.85382466105447441</v>
      </c>
      <c r="AI24" s="41">
        <f t="shared" ref="AI24:BN25" si="16">IF(ISERROR(AI18/AI$16),0,(AI18/AI$16))</f>
        <v>0.85752890733753429</v>
      </c>
      <c r="AJ24" s="41">
        <f t="shared" si="16"/>
        <v>0.82800375223403189</v>
      </c>
      <c r="AK24" s="41">
        <f t="shared" si="16"/>
        <v>0.81291493968617401</v>
      </c>
      <c r="AL24" s="41">
        <f t="shared" si="16"/>
        <v>0.83647855575217656</v>
      </c>
      <c r="AM24" s="41">
        <f t="shared" si="16"/>
        <v>0.84889018547746153</v>
      </c>
      <c r="AN24" s="41">
        <f t="shared" si="16"/>
        <v>0.85446382454863445</v>
      </c>
      <c r="AO24" s="41">
        <f t="shared" si="16"/>
        <v>0.84749491546419353</v>
      </c>
      <c r="AP24" s="41">
        <f t="shared" si="16"/>
        <v>0.85866648477145469</v>
      </c>
      <c r="AQ24" s="41">
        <f t="shared" si="16"/>
        <v>0.83707387103911568</v>
      </c>
      <c r="AR24" s="41">
        <f t="shared" si="16"/>
        <v>0.85573294633743768</v>
      </c>
      <c r="AS24" s="41">
        <f t="shared" si="16"/>
        <v>0.86046943567233691</v>
      </c>
      <c r="AT24" s="41">
        <f t="shared" si="16"/>
        <v>0.87431025600435353</v>
      </c>
      <c r="AU24" s="41">
        <f t="shared" si="16"/>
        <v>0.88211058730657044</v>
      </c>
      <c r="AV24" s="41">
        <f t="shared" si="16"/>
        <v>0.87700127015084206</v>
      </c>
      <c r="AW24" s="41">
        <f t="shared" si="16"/>
        <v>0.87366754054697038</v>
      </c>
      <c r="AX24" s="41">
        <f t="shared" si="16"/>
        <v>0.87085215904372537</v>
      </c>
      <c r="AY24" s="41">
        <f t="shared" si="16"/>
        <v>0.86247929503276577</v>
      </c>
      <c r="AZ24" s="41">
        <f t="shared" si="16"/>
        <v>0.90171468294624568</v>
      </c>
      <c r="BA24" s="41">
        <f t="shared" si="16"/>
        <v>0.90286577093380715</v>
      </c>
      <c r="BB24" s="41">
        <f t="shared" si="16"/>
        <v>0.90038149296923076</v>
      </c>
      <c r="BC24" s="41">
        <f t="shared" si="16"/>
        <v>0.90339811002779857</v>
      </c>
      <c r="BD24" s="41">
        <f t="shared" si="16"/>
        <v>0.89080572660057922</v>
      </c>
      <c r="BE24" s="41">
        <f t="shared" si="16"/>
        <v>0.91456131765761228</v>
      </c>
      <c r="BF24" s="41">
        <f t="shared" si="16"/>
        <v>0.92000887548039512</v>
      </c>
      <c r="BG24" s="41">
        <f t="shared" si="16"/>
        <v>0.92405798531470207</v>
      </c>
      <c r="BH24" s="41">
        <f t="shared" si="16"/>
        <v>0.93383007803900453</v>
      </c>
      <c r="BI24" s="41">
        <f t="shared" si="16"/>
        <v>0.92279631092637915</v>
      </c>
      <c r="BJ24" s="41">
        <f t="shared" si="16"/>
        <v>0.92242666407239182</v>
      </c>
      <c r="BK24" s="41">
        <f t="shared" si="16"/>
        <v>0.92627656214656429</v>
      </c>
      <c r="BL24" s="41">
        <f t="shared" si="16"/>
        <v>0.95237761057064807</v>
      </c>
      <c r="BM24" s="41">
        <f t="shared" si="16"/>
        <v>0.95682860456849195</v>
      </c>
      <c r="BN24" s="41">
        <f t="shared" si="16"/>
        <v>0.96779312750785296</v>
      </c>
      <c r="BO24" s="41">
        <f t="shared" ref="BO24:CI25" si="17">IF(ISERROR(BO18/BO$16),0,(BO18/BO$16))</f>
        <v>0.95609914873121282</v>
      </c>
      <c r="BP24" s="41">
        <f t="shared" si="17"/>
        <v>0.92791647671840305</v>
      </c>
      <c r="BQ24" s="41">
        <f t="shared" si="17"/>
        <v>0.92832334997573995</v>
      </c>
      <c r="BR24" s="41">
        <f t="shared" si="17"/>
        <v>0.9271478630338047</v>
      </c>
      <c r="BS24" s="41">
        <f t="shared" si="17"/>
        <v>0.92735456206658151</v>
      </c>
      <c r="BT24" s="41">
        <f t="shared" si="17"/>
        <v>0.927608674056278</v>
      </c>
      <c r="BU24" s="41">
        <f t="shared" si="17"/>
        <v>0.92361321678061936</v>
      </c>
      <c r="BV24" s="41">
        <f t="shared" si="17"/>
        <v>0.9222017635989771</v>
      </c>
      <c r="BW24" s="41">
        <f t="shared" si="17"/>
        <v>0.92268569177797477</v>
      </c>
      <c r="BX24" s="41">
        <f t="shared" si="17"/>
        <v>0.92301167947542673</v>
      </c>
      <c r="BY24" s="41">
        <f t="shared" si="17"/>
        <v>0.92184559136339639</v>
      </c>
      <c r="BZ24" s="41">
        <f t="shared" si="17"/>
        <v>0.92220537046348761</v>
      </c>
      <c r="CA24" s="41">
        <f t="shared" si="17"/>
        <v>0.92357555417284687</v>
      </c>
      <c r="CB24" s="41">
        <f t="shared" si="17"/>
        <v>0.92341978812409009</v>
      </c>
      <c r="CC24" s="41">
        <f t="shared" si="17"/>
        <v>0.92353551057548577</v>
      </c>
      <c r="CD24" s="41">
        <f t="shared" si="17"/>
        <v>0.92320214055509753</v>
      </c>
      <c r="CE24" s="41">
        <f t="shared" si="17"/>
        <v>0.92275106748213731</v>
      </c>
      <c r="CF24" s="41">
        <f t="shared" si="17"/>
        <v>0.92239629053449956</v>
      </c>
      <c r="CG24" s="41">
        <f t="shared" si="17"/>
        <v>0.92192341231167285</v>
      </c>
      <c r="CH24" s="41">
        <f t="shared" si="17"/>
        <v>0.92254007079530698</v>
      </c>
      <c r="CI24" s="41">
        <f t="shared" si="17"/>
        <v>0.67980564939914634</v>
      </c>
      <c r="CJ24" s="41">
        <f t="shared" ref="CJ24:CP25" si="18">IF(ISERROR(CJ18/CJ$16),0,(CJ18/CJ$16))</f>
        <v>0.51120510427244759</v>
      </c>
      <c r="CK24" s="41">
        <f t="shared" si="18"/>
        <v>0.48613756658218499</v>
      </c>
      <c r="CL24" s="41">
        <f t="shared" ref="CL24:CM24" si="19">IF(ISERROR(CL18/CL$16),0,(CL18/CL$16))</f>
        <v>0.47104439892993455</v>
      </c>
      <c r="CM24" s="41">
        <f t="shared" si="19"/>
        <v>0.45746862635484792</v>
      </c>
      <c r="CN24" s="41">
        <f t="shared" ref="CN24:CP24" si="20">IF(ISERROR(CN18/CN$16),0,(CN18/CN$16))</f>
        <v>0.44544297740015948</v>
      </c>
      <c r="CO24" s="41">
        <f t="shared" si="20"/>
        <v>0.44028610307543831</v>
      </c>
      <c r="CP24" s="41">
        <f t="shared" si="20"/>
        <v>0.42587782892437726</v>
      </c>
      <c r="CQ24" s="41">
        <f t="shared" ref="CQ24:CT24" si="21">IF(ISERROR(CQ18/CQ$16),0,(CQ18/CQ$16))</f>
        <v>0.42532735109304187</v>
      </c>
      <c r="CR24" s="41">
        <f t="shared" si="21"/>
        <v>0.42545664193952637</v>
      </c>
      <c r="CS24" s="41">
        <f t="shared" si="21"/>
        <v>0.42483860124252942</v>
      </c>
      <c r="CT24" s="41">
        <f t="shared" si="21"/>
        <v>0.40986548855041743</v>
      </c>
      <c r="CU24" s="41">
        <f t="shared" ref="CU24:DF24" si="22">IF(ISERROR(CU18/CU$16),0,(CU18/CU$16))</f>
        <v>0.40790433162495449</v>
      </c>
      <c r="CV24" s="41">
        <f t="shared" si="22"/>
        <v>0.40596825128900937</v>
      </c>
      <c r="CW24" s="41">
        <f t="shared" si="22"/>
        <v>0.40463528936665044</v>
      </c>
      <c r="CX24" s="41">
        <f t="shared" si="22"/>
        <v>0.39990060304082065</v>
      </c>
      <c r="CY24" s="41">
        <f t="shared" si="22"/>
        <v>0.39351658737943668</v>
      </c>
      <c r="CZ24" s="41">
        <f t="shared" si="22"/>
        <v>0.38919447879233843</v>
      </c>
      <c r="DA24" s="41">
        <f t="shared" si="22"/>
        <v>0.38879589882395832</v>
      </c>
      <c r="DB24" s="41">
        <f t="shared" si="22"/>
        <v>0.3853274086458871</v>
      </c>
      <c r="DC24" s="41">
        <f t="shared" si="22"/>
        <v>0.38625737097743118</v>
      </c>
      <c r="DD24" s="41">
        <f t="shared" si="22"/>
        <v>0.38245759083415337</v>
      </c>
      <c r="DE24" s="41">
        <f t="shared" si="22"/>
        <v>0.38063944639452657</v>
      </c>
      <c r="DF24" s="41">
        <f t="shared" si="22"/>
        <v>0.37988729054390363</v>
      </c>
      <c r="DG24" s="41">
        <f t="shared" ref="DG24:DR24" si="23">IF(ISERROR(DG18/DG$16),0,(DG18/DG$16))</f>
        <v>0.38043381718670088</v>
      </c>
      <c r="DH24" s="41">
        <f t="shared" si="23"/>
        <v>0.378939184264734</v>
      </c>
      <c r="DI24" s="41">
        <f t="shared" si="23"/>
        <v>0.35779376955868875</v>
      </c>
      <c r="DJ24" s="41">
        <f t="shared" si="23"/>
        <v>0.35588385869095179</v>
      </c>
      <c r="DK24" s="41">
        <f t="shared" si="23"/>
        <v>0.3567681696120294</v>
      </c>
      <c r="DL24" s="41">
        <f t="shared" si="23"/>
        <v>0.35523357186334553</v>
      </c>
      <c r="DM24" s="41">
        <f t="shared" si="23"/>
        <v>0.35338897699394889</v>
      </c>
      <c r="DN24" s="41">
        <f t="shared" si="23"/>
        <v>0</v>
      </c>
      <c r="DO24" s="41">
        <f t="shared" si="23"/>
        <v>0</v>
      </c>
      <c r="DP24" s="41">
        <f t="shared" si="23"/>
        <v>0</v>
      </c>
      <c r="DQ24" s="41">
        <f t="shared" si="23"/>
        <v>0</v>
      </c>
      <c r="DR24" s="41">
        <f t="shared" si="23"/>
        <v>0</v>
      </c>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35">
      <c r="B25" s="26" t="s">
        <v>39</v>
      </c>
      <c r="C25" s="41">
        <f t="shared" si="15"/>
        <v>0</v>
      </c>
      <c r="D25" s="41">
        <f t="shared" si="15"/>
        <v>0</v>
      </c>
      <c r="E25" s="41">
        <f t="shared" si="15"/>
        <v>0</v>
      </c>
      <c r="F25" s="41">
        <f t="shared" si="15"/>
        <v>0</v>
      </c>
      <c r="G25" s="41">
        <f t="shared" si="15"/>
        <v>0</v>
      </c>
      <c r="H25" s="41">
        <f t="shared" si="15"/>
        <v>0</v>
      </c>
      <c r="I25" s="41">
        <f t="shared" si="15"/>
        <v>0</v>
      </c>
      <c r="J25" s="41">
        <f t="shared" si="15"/>
        <v>0</v>
      </c>
      <c r="K25" s="41">
        <f t="shared" si="15"/>
        <v>0</v>
      </c>
      <c r="L25" s="41">
        <f t="shared" si="15"/>
        <v>0</v>
      </c>
      <c r="M25" s="41">
        <f t="shared" si="15"/>
        <v>0</v>
      </c>
      <c r="N25" s="41">
        <f t="shared" si="15"/>
        <v>0</v>
      </c>
      <c r="O25" s="41">
        <f t="shared" si="15"/>
        <v>0</v>
      </c>
      <c r="P25" s="41">
        <f t="shared" si="15"/>
        <v>0</v>
      </c>
      <c r="Q25" s="41">
        <f t="shared" si="15"/>
        <v>0</v>
      </c>
      <c r="R25" s="41">
        <f t="shared" si="15"/>
        <v>0</v>
      </c>
      <c r="S25" s="41">
        <f t="shared" si="15"/>
        <v>0</v>
      </c>
      <c r="T25" s="41">
        <f t="shared" si="15"/>
        <v>0</v>
      </c>
      <c r="U25" s="41">
        <f t="shared" si="15"/>
        <v>0</v>
      </c>
      <c r="V25" s="41">
        <f t="shared" si="15"/>
        <v>0</v>
      </c>
      <c r="W25" s="41">
        <f t="shared" si="15"/>
        <v>0</v>
      </c>
      <c r="X25" s="41">
        <f t="shared" si="15"/>
        <v>0</v>
      </c>
      <c r="Y25" s="41">
        <f t="shared" si="15"/>
        <v>0</v>
      </c>
      <c r="Z25" s="41">
        <f t="shared" si="15"/>
        <v>0</v>
      </c>
      <c r="AA25" s="41">
        <f t="shared" si="15"/>
        <v>0</v>
      </c>
      <c r="AB25" s="41">
        <f t="shared" si="15"/>
        <v>0</v>
      </c>
      <c r="AC25" s="41">
        <f t="shared" si="15"/>
        <v>0</v>
      </c>
      <c r="AD25" s="41">
        <f t="shared" si="15"/>
        <v>0</v>
      </c>
      <c r="AE25" s="41">
        <f t="shared" si="15"/>
        <v>0</v>
      </c>
      <c r="AF25" s="41">
        <f t="shared" si="15"/>
        <v>0</v>
      </c>
      <c r="AG25" s="41">
        <f t="shared" si="15"/>
        <v>0</v>
      </c>
      <c r="AH25" s="41">
        <f t="shared" si="15"/>
        <v>0</v>
      </c>
      <c r="AI25" s="41">
        <f t="shared" si="16"/>
        <v>0</v>
      </c>
      <c r="AJ25" s="41">
        <f t="shared" si="16"/>
        <v>0</v>
      </c>
      <c r="AK25" s="41">
        <f t="shared" si="16"/>
        <v>0</v>
      </c>
      <c r="AL25" s="41">
        <f t="shared" si="16"/>
        <v>0</v>
      </c>
      <c r="AM25" s="41">
        <f t="shared" si="16"/>
        <v>0</v>
      </c>
      <c r="AN25" s="41">
        <f t="shared" si="16"/>
        <v>0</v>
      </c>
      <c r="AO25" s="41">
        <f t="shared" si="16"/>
        <v>0</v>
      </c>
      <c r="AP25" s="41">
        <f t="shared" si="16"/>
        <v>0</v>
      </c>
      <c r="AQ25" s="41">
        <f t="shared" si="16"/>
        <v>0</v>
      </c>
      <c r="AR25" s="41">
        <f t="shared" si="16"/>
        <v>0</v>
      </c>
      <c r="AS25" s="41">
        <f t="shared" si="16"/>
        <v>0</v>
      </c>
      <c r="AT25" s="41">
        <f t="shared" si="16"/>
        <v>0</v>
      </c>
      <c r="AU25" s="41">
        <f t="shared" si="16"/>
        <v>0</v>
      </c>
      <c r="AV25" s="41">
        <f t="shared" si="16"/>
        <v>0</v>
      </c>
      <c r="AW25" s="41">
        <f t="shared" si="16"/>
        <v>0</v>
      </c>
      <c r="AX25" s="41">
        <f t="shared" si="16"/>
        <v>0</v>
      </c>
      <c r="AY25" s="41">
        <f t="shared" si="16"/>
        <v>0</v>
      </c>
      <c r="AZ25" s="41">
        <f t="shared" si="16"/>
        <v>0</v>
      </c>
      <c r="BA25" s="41">
        <f t="shared" si="16"/>
        <v>0</v>
      </c>
      <c r="BB25" s="41">
        <f t="shared" si="16"/>
        <v>0</v>
      </c>
      <c r="BC25" s="41">
        <f t="shared" si="16"/>
        <v>0</v>
      </c>
      <c r="BD25" s="41">
        <f t="shared" si="16"/>
        <v>0</v>
      </c>
      <c r="BE25" s="41">
        <f t="shared" si="16"/>
        <v>0</v>
      </c>
      <c r="BF25" s="41">
        <f t="shared" si="16"/>
        <v>0</v>
      </c>
      <c r="BG25" s="41">
        <f t="shared" si="16"/>
        <v>0</v>
      </c>
      <c r="BH25" s="41">
        <f t="shared" si="16"/>
        <v>0</v>
      </c>
      <c r="BI25" s="41">
        <f t="shared" si="16"/>
        <v>0</v>
      </c>
      <c r="BJ25" s="41">
        <f t="shared" si="16"/>
        <v>0</v>
      </c>
      <c r="BK25" s="41">
        <f t="shared" si="16"/>
        <v>0</v>
      </c>
      <c r="BL25" s="41">
        <f t="shared" si="16"/>
        <v>0</v>
      </c>
      <c r="BM25" s="41">
        <f t="shared" si="16"/>
        <v>0</v>
      </c>
      <c r="BN25" s="41">
        <f t="shared" si="16"/>
        <v>0</v>
      </c>
      <c r="BO25" s="41">
        <f t="shared" si="17"/>
        <v>0</v>
      </c>
      <c r="BP25" s="41">
        <f t="shared" si="17"/>
        <v>0</v>
      </c>
      <c r="BQ25" s="41">
        <f t="shared" si="17"/>
        <v>0</v>
      </c>
      <c r="BR25" s="41">
        <f t="shared" si="17"/>
        <v>0</v>
      </c>
      <c r="BS25" s="41">
        <f t="shared" si="17"/>
        <v>0</v>
      </c>
      <c r="BT25" s="41">
        <f t="shared" si="17"/>
        <v>0</v>
      </c>
      <c r="BU25" s="41">
        <f t="shared" si="17"/>
        <v>0</v>
      </c>
      <c r="BV25" s="41">
        <f t="shared" si="17"/>
        <v>0</v>
      </c>
      <c r="BW25" s="41">
        <f t="shared" si="17"/>
        <v>0</v>
      </c>
      <c r="BX25" s="41">
        <f t="shared" si="17"/>
        <v>0</v>
      </c>
      <c r="BY25" s="41">
        <f t="shared" si="17"/>
        <v>0</v>
      </c>
      <c r="BZ25" s="41">
        <f t="shared" si="17"/>
        <v>0</v>
      </c>
      <c r="CA25" s="41">
        <f t="shared" si="17"/>
        <v>0</v>
      </c>
      <c r="CB25" s="41">
        <f t="shared" si="17"/>
        <v>0</v>
      </c>
      <c r="CC25" s="41">
        <f t="shared" si="17"/>
        <v>0</v>
      </c>
      <c r="CD25" s="41">
        <f t="shared" si="17"/>
        <v>0</v>
      </c>
      <c r="CE25" s="41">
        <f t="shared" si="17"/>
        <v>0</v>
      </c>
      <c r="CF25" s="41">
        <f t="shared" si="17"/>
        <v>0</v>
      </c>
      <c r="CG25" s="41">
        <f t="shared" si="17"/>
        <v>0</v>
      </c>
      <c r="CH25" s="41">
        <f t="shared" si="17"/>
        <v>0</v>
      </c>
      <c r="CI25" s="41">
        <f t="shared" si="17"/>
        <v>0.28376838751951472</v>
      </c>
      <c r="CJ25" s="41">
        <f t="shared" si="18"/>
        <v>0.46252517817282079</v>
      </c>
      <c r="CK25" s="41">
        <f t="shared" si="18"/>
        <v>0.48920681283916978</v>
      </c>
      <c r="CL25" s="41">
        <f t="shared" si="18"/>
        <v>0.50711374505826445</v>
      </c>
      <c r="CM25" s="41">
        <f t="shared" si="18"/>
        <v>0.52152373512664552</v>
      </c>
      <c r="CN25" s="41">
        <f t="shared" si="18"/>
        <v>0.53287497439320863</v>
      </c>
      <c r="CO25" s="41">
        <f t="shared" si="18"/>
        <v>0.53834296422716899</v>
      </c>
      <c r="CP25" s="41">
        <f t="shared" si="18"/>
        <v>0.5552409798272494</v>
      </c>
      <c r="CQ25" s="41">
        <f t="shared" ref="CQ25:CT25" si="24">IF(ISERROR(CQ19/CQ$16),0,(CQ19/CQ$16))</f>
        <v>0.55573746198190777</v>
      </c>
      <c r="CR25" s="41">
        <f t="shared" si="24"/>
        <v>0.55563989142804737</v>
      </c>
      <c r="CS25" s="41">
        <f t="shared" si="24"/>
        <v>0.55662079415163357</v>
      </c>
      <c r="CT25" s="41">
        <f t="shared" si="24"/>
        <v>0.5733137903720662</v>
      </c>
      <c r="CU25" s="41">
        <f t="shared" ref="CU25:DF25" si="25">IF(ISERROR(CU19/CU$16),0,(CU19/CU$16))</f>
        <v>0.57530036146415697</v>
      </c>
      <c r="CV25" s="41">
        <f t="shared" si="25"/>
        <v>0.57736136330923182</v>
      </c>
      <c r="CW25" s="41">
        <f t="shared" si="25"/>
        <v>0.57870454914946523</v>
      </c>
      <c r="CX25" s="41">
        <f t="shared" si="25"/>
        <v>0.58380608564400027</v>
      </c>
      <c r="CY25" s="41">
        <f t="shared" si="25"/>
        <v>0.59084758911796231</v>
      </c>
      <c r="CZ25" s="41">
        <f t="shared" si="25"/>
        <v>0.59449304866787323</v>
      </c>
      <c r="DA25" s="41">
        <f t="shared" si="25"/>
        <v>0.59479482329897115</v>
      </c>
      <c r="DB25" s="41">
        <f t="shared" si="25"/>
        <v>0.59852224157582046</v>
      </c>
      <c r="DC25" s="41">
        <f t="shared" si="25"/>
        <v>0.59752531904562745</v>
      </c>
      <c r="DD25" s="41">
        <f t="shared" si="25"/>
        <v>0.6014781707923641</v>
      </c>
      <c r="DE25" s="41">
        <f t="shared" si="25"/>
        <v>0.60355035584727645</v>
      </c>
      <c r="DF25" s="41">
        <f t="shared" si="25"/>
        <v>0.60436333999016112</v>
      </c>
      <c r="DG25" s="41">
        <f t="shared" ref="DG25:DR25" si="26">IF(ISERROR(DG19/DG$16),0,(DG19/DG$16))</f>
        <v>0.60394757988464121</v>
      </c>
      <c r="DH25" s="41">
        <f t="shared" si="26"/>
        <v>0.60574987151631121</v>
      </c>
      <c r="DI25" s="41">
        <f t="shared" si="26"/>
        <v>0.63206443709862847</v>
      </c>
      <c r="DJ25" s="41">
        <f t="shared" si="26"/>
        <v>0.63395827750676159</v>
      </c>
      <c r="DK25" s="41">
        <f t="shared" si="26"/>
        <v>0.63337709120467756</v>
      </c>
      <c r="DL25" s="41">
        <f t="shared" si="26"/>
        <v>0.63559708955649918</v>
      </c>
      <c r="DM25" s="41">
        <f t="shared" si="26"/>
        <v>0.63936342763102683</v>
      </c>
      <c r="DN25" s="41">
        <f t="shared" si="26"/>
        <v>0</v>
      </c>
      <c r="DO25" s="41">
        <f t="shared" si="26"/>
        <v>0</v>
      </c>
      <c r="DP25" s="41">
        <f t="shared" si="26"/>
        <v>0</v>
      </c>
      <c r="DQ25" s="41">
        <f t="shared" si="26"/>
        <v>0</v>
      </c>
      <c r="DR25" s="41">
        <f t="shared" si="26"/>
        <v>0</v>
      </c>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3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3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35">
      <c r="B28" s="25" t="s">
        <v>30</v>
      </c>
      <c r="C28" s="36">
        <f t="shared" ref="C28:AH28" si="27">SUM(C29:C30)</f>
        <v>8087.9960000000001</v>
      </c>
      <c r="D28" s="36">
        <f t="shared" si="27"/>
        <v>7075.3379999999997</v>
      </c>
      <c r="E28" s="36">
        <f t="shared" si="27"/>
        <v>8716.2969999999987</v>
      </c>
      <c r="F28" s="36">
        <f t="shared" si="27"/>
        <v>8595.3446621093753</v>
      </c>
      <c r="G28" s="36">
        <f t="shared" si="27"/>
        <v>9911.6469882812489</v>
      </c>
      <c r="H28" s="36">
        <f t="shared" si="27"/>
        <v>11105.192999999999</v>
      </c>
      <c r="I28" s="36">
        <f t="shared" si="27"/>
        <v>11802.52125</v>
      </c>
      <c r="J28" s="36">
        <f t="shared" si="27"/>
        <v>20527.688117637987</v>
      </c>
      <c r="K28" s="36">
        <f t="shared" si="27"/>
        <v>39154.148249999998</v>
      </c>
      <c r="L28" s="36">
        <f t="shared" si="27"/>
        <v>63239.839720425996</v>
      </c>
      <c r="M28" s="36">
        <f t="shared" si="27"/>
        <v>52211.947485262004</v>
      </c>
      <c r="N28" s="36">
        <f t="shared" si="27"/>
        <v>56202.516499999998</v>
      </c>
      <c r="O28" s="36">
        <f t="shared" si="27"/>
        <v>80846.768000000011</v>
      </c>
      <c r="P28" s="36">
        <f t="shared" si="27"/>
        <v>87790.815750000009</v>
      </c>
      <c r="Q28" s="36">
        <f t="shared" si="27"/>
        <v>98204.387446857698</v>
      </c>
      <c r="R28" s="36">
        <f t="shared" si="27"/>
        <v>103081.96113476402</v>
      </c>
      <c r="S28" s="36">
        <f t="shared" si="27"/>
        <v>115197.18850952177</v>
      </c>
      <c r="T28" s="36">
        <f t="shared" si="27"/>
        <v>119595.446703125</v>
      </c>
      <c r="U28" s="36">
        <f t="shared" si="27"/>
        <v>135801.41250000001</v>
      </c>
      <c r="V28" s="36">
        <f t="shared" si="27"/>
        <v>145995.07074999998</v>
      </c>
      <c r="W28" s="36">
        <f t="shared" si="27"/>
        <v>164495.62078159204</v>
      </c>
      <c r="X28" s="36">
        <f t="shared" si="27"/>
        <v>160490.6723268046</v>
      </c>
      <c r="Y28" s="36">
        <f t="shared" si="27"/>
        <v>155616.16717976381</v>
      </c>
      <c r="Z28" s="36">
        <f t="shared" si="27"/>
        <v>179389.84351245596</v>
      </c>
      <c r="AA28" s="36">
        <f t="shared" si="27"/>
        <v>289176.38639619021</v>
      </c>
      <c r="AB28" s="36">
        <f t="shared" si="27"/>
        <v>161868.11162000001</v>
      </c>
      <c r="AC28" s="36">
        <f t="shared" si="27"/>
        <v>183441.53998369596</v>
      </c>
      <c r="AD28" s="36">
        <f t="shared" si="27"/>
        <v>189156.29277647188</v>
      </c>
      <c r="AE28" s="36">
        <f t="shared" si="27"/>
        <v>207409.52743020313</v>
      </c>
      <c r="AF28" s="36">
        <f t="shared" si="27"/>
        <v>244374.07026980998</v>
      </c>
      <c r="AG28" s="36">
        <f t="shared" si="27"/>
        <v>273645.8</v>
      </c>
      <c r="AH28" s="36">
        <f t="shared" si="27"/>
        <v>262671.89391077735</v>
      </c>
      <c r="AI28" s="36">
        <f t="shared" ref="AI28:BN28" si="28">SUM(AI29:AI30)</f>
        <v>279109.79300000001</v>
      </c>
      <c r="AJ28" s="36">
        <f t="shared" si="28"/>
        <v>223137.97873562499</v>
      </c>
      <c r="AK28" s="36">
        <f t="shared" si="28"/>
        <v>226135.94319999998</v>
      </c>
      <c r="AL28" s="36">
        <f t="shared" si="28"/>
        <v>245226.36515557911</v>
      </c>
      <c r="AM28" s="36">
        <f t="shared" si="28"/>
        <v>257238.22690099606</v>
      </c>
      <c r="AN28" s="36">
        <f t="shared" si="28"/>
        <v>274182.92799295625</v>
      </c>
      <c r="AO28" s="36">
        <f t="shared" si="28"/>
        <v>267739.54958800855</v>
      </c>
      <c r="AP28" s="36">
        <f t="shared" si="28"/>
        <v>291238.36997748143</v>
      </c>
      <c r="AQ28" s="36">
        <f t="shared" si="28"/>
        <v>315573.94949720521</v>
      </c>
      <c r="AR28" s="36">
        <f t="shared" si="28"/>
        <v>326203.3620850654</v>
      </c>
      <c r="AS28" s="36">
        <f t="shared" si="28"/>
        <v>356111.53975780081</v>
      </c>
      <c r="AT28" s="36">
        <f t="shared" si="28"/>
        <v>388007.5804537817</v>
      </c>
      <c r="AU28" s="36">
        <f t="shared" si="28"/>
        <v>377114.55955999997</v>
      </c>
      <c r="AV28" s="36">
        <f t="shared" si="28"/>
        <v>376009.18789234094</v>
      </c>
      <c r="AW28" s="36">
        <f t="shared" si="28"/>
        <v>361587.783625804</v>
      </c>
      <c r="AX28" s="36">
        <f t="shared" si="28"/>
        <v>431907.41241700947</v>
      </c>
      <c r="AY28" s="36">
        <f t="shared" si="28"/>
        <v>423360.67917055939</v>
      </c>
      <c r="AZ28" s="36">
        <f t="shared" si="28"/>
        <v>463512.00086849963</v>
      </c>
      <c r="BA28" s="36">
        <f t="shared" si="28"/>
        <v>529345.36774775584</v>
      </c>
      <c r="BB28" s="36">
        <f t="shared" si="28"/>
        <v>523228.33689999999</v>
      </c>
      <c r="BC28" s="36">
        <f t="shared" si="28"/>
        <v>545414.73132331716</v>
      </c>
      <c r="BD28" s="36">
        <f t="shared" si="28"/>
        <v>420430.11573836778</v>
      </c>
      <c r="BE28" s="36">
        <f t="shared" si="28"/>
        <v>634345.53313421772</v>
      </c>
      <c r="BF28" s="36">
        <f t="shared" si="28"/>
        <v>698691.37432362325</v>
      </c>
      <c r="BG28" s="36">
        <f t="shared" si="28"/>
        <v>722782.35746581911</v>
      </c>
      <c r="BH28" s="36">
        <f t="shared" si="28"/>
        <v>793837.95485264563</v>
      </c>
      <c r="BI28" s="36">
        <f t="shared" si="28"/>
        <v>824574.74387076346</v>
      </c>
      <c r="BJ28" s="36">
        <f t="shared" si="28"/>
        <v>968412.64880584308</v>
      </c>
      <c r="BK28" s="36">
        <f t="shared" si="28"/>
        <v>1019658.0148399293</v>
      </c>
      <c r="BL28" s="36">
        <f t="shared" si="28"/>
        <v>972274.25643000007</v>
      </c>
      <c r="BM28" s="36">
        <f t="shared" si="28"/>
        <v>1147166.5275661433</v>
      </c>
      <c r="BN28" s="36">
        <f t="shared" si="28"/>
        <v>1126714.530997307</v>
      </c>
      <c r="BO28" s="36">
        <f t="shared" ref="BO28:CH28" si="29">SUM(BO29:BO30)</f>
        <v>1212070.8784215217</v>
      </c>
      <c r="BP28" s="36">
        <f t="shared" si="29"/>
        <v>1056092.9465143511</v>
      </c>
      <c r="BQ28" s="36">
        <f t="shared" si="29"/>
        <v>1183060.9658367569</v>
      </c>
      <c r="BR28" s="36">
        <f t="shared" si="29"/>
        <v>1037606.3110200001</v>
      </c>
      <c r="BS28" s="36">
        <f t="shared" si="29"/>
        <v>941820.55388618784</v>
      </c>
      <c r="BT28" s="36">
        <f t="shared" si="29"/>
        <v>915772.77169509057</v>
      </c>
      <c r="BU28" s="36">
        <f t="shared" si="29"/>
        <v>960817.55197636096</v>
      </c>
      <c r="BV28" s="36">
        <f t="shared" si="29"/>
        <v>1054685.3026200002</v>
      </c>
      <c r="BW28" s="36">
        <f t="shared" si="29"/>
        <v>1050220.8053311743</v>
      </c>
      <c r="BX28" s="36">
        <f t="shared" si="29"/>
        <v>992184.96145044954</v>
      </c>
      <c r="BY28" s="36">
        <f t="shared" si="29"/>
        <v>1176757.8804729094</v>
      </c>
      <c r="BZ28" s="36">
        <f t="shared" si="29"/>
        <v>1164825.9871531001</v>
      </c>
      <c r="CA28" s="36">
        <f t="shared" si="29"/>
        <v>1197851.486</v>
      </c>
      <c r="CB28" s="36">
        <f t="shared" si="29"/>
        <v>1235809.908000472</v>
      </c>
      <c r="CC28" s="36">
        <f t="shared" si="29"/>
        <v>1386180.5819999999</v>
      </c>
      <c r="CD28" s="36">
        <f t="shared" si="29"/>
        <v>1534426.4003533779</v>
      </c>
      <c r="CE28" s="36">
        <f t="shared" si="29"/>
        <v>1527323.0085973074</v>
      </c>
      <c r="CF28" s="36">
        <f t="shared" si="29"/>
        <v>1599889.902024819</v>
      </c>
      <c r="CG28" s="36">
        <f t="shared" si="29"/>
        <v>1501599.4067240348</v>
      </c>
      <c r="CH28" s="36">
        <f t="shared" si="29"/>
        <v>1534756.751085493</v>
      </c>
      <c r="CI28" s="36">
        <f>SUM(CI29:CI31)</f>
        <v>1487095.505604102</v>
      </c>
      <c r="CJ28" s="36">
        <f t="shared" ref="CJ28:DG28" si="30">SUM(CJ29:CJ31)</f>
        <v>1568141.9153885848</v>
      </c>
      <c r="CK28" s="36">
        <f t="shared" si="30"/>
        <v>1813146.2104034363</v>
      </c>
      <c r="CL28" s="36">
        <f t="shared" si="30"/>
        <v>2267448.5113371825</v>
      </c>
      <c r="CM28" s="36">
        <f t="shared" si="30"/>
        <v>2117791.1113996017</v>
      </c>
      <c r="CN28" s="36">
        <f t="shared" si="30"/>
        <v>2073858.1695351354</v>
      </c>
      <c r="CO28" s="36">
        <f t="shared" si="30"/>
        <v>2090325.727820707</v>
      </c>
      <c r="CP28" s="36">
        <f t="shared" si="30"/>
        <v>2199836.1969076754</v>
      </c>
      <c r="CQ28" s="36">
        <f t="shared" si="30"/>
        <v>2142727.9772478342</v>
      </c>
      <c r="CR28" s="36">
        <f t="shared" si="30"/>
        <v>2168338.1942037875</v>
      </c>
      <c r="CS28" s="36">
        <f t="shared" si="30"/>
        <v>2145083.4969232073</v>
      </c>
      <c r="CT28" s="36">
        <f t="shared" si="30"/>
        <v>2310730.9472729275</v>
      </c>
      <c r="CU28" s="36">
        <f t="shared" si="30"/>
        <v>2408854.7916379785</v>
      </c>
      <c r="CV28" s="36">
        <f t="shared" si="30"/>
        <v>2173768.196252693</v>
      </c>
      <c r="CW28" s="36">
        <f t="shared" si="30"/>
        <v>2357168.5740933488</v>
      </c>
      <c r="CX28" s="36">
        <f t="shared" si="30"/>
        <v>2422161.719342838</v>
      </c>
      <c r="CY28" s="36">
        <f t="shared" si="30"/>
        <v>2500803.4222657774</v>
      </c>
      <c r="CZ28" s="36">
        <f t="shared" si="30"/>
        <v>2421915.8386840718</v>
      </c>
      <c r="DA28" s="36">
        <f t="shared" si="30"/>
        <v>2512181.372</v>
      </c>
      <c r="DB28" s="36">
        <f t="shared" si="30"/>
        <v>2451614.8636513604</v>
      </c>
      <c r="DC28" s="36">
        <f t="shared" si="30"/>
        <v>2426567.8263257025</v>
      </c>
      <c r="DD28" s="36">
        <f t="shared" si="30"/>
        <v>2452518.3753012777</v>
      </c>
      <c r="DE28" s="36">
        <f t="shared" si="30"/>
        <v>2407792.5704505495</v>
      </c>
      <c r="DF28" s="36">
        <f t="shared" si="30"/>
        <v>2695648.711334765</v>
      </c>
      <c r="DG28" s="36">
        <f t="shared" si="30"/>
        <v>2694731.9845195999</v>
      </c>
      <c r="DH28" s="36">
        <f t="shared" ref="DH28:DR28" si="31">SUM(DH29:DH30)</f>
        <v>960928.85418752849</v>
      </c>
      <c r="DI28" s="36">
        <f t="shared" si="31"/>
        <v>990615.68029309006</v>
      </c>
      <c r="DJ28" s="36">
        <f t="shared" si="31"/>
        <v>1033529.4894611606</v>
      </c>
      <c r="DK28" s="36">
        <f t="shared" si="31"/>
        <v>1155113.3865815399</v>
      </c>
      <c r="DL28" s="36">
        <f t="shared" si="31"/>
        <v>1202993.0253072584</v>
      </c>
      <c r="DM28" s="36">
        <f t="shared" si="31"/>
        <v>1273295.3566079517</v>
      </c>
      <c r="DN28" s="36">
        <f t="shared" si="31"/>
        <v>0</v>
      </c>
      <c r="DO28" s="36">
        <f t="shared" si="31"/>
        <v>0</v>
      </c>
      <c r="DP28" s="36">
        <f t="shared" si="31"/>
        <v>0</v>
      </c>
      <c r="DQ28" s="36">
        <f t="shared" si="31"/>
        <v>0</v>
      </c>
      <c r="DR28" s="36">
        <f t="shared" si="31"/>
        <v>0</v>
      </c>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3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36200.925803123202</v>
      </c>
      <c r="CW29" s="34">
        <v>39262.157682970945</v>
      </c>
      <c r="CX29" s="34">
        <v>39555.1604704368</v>
      </c>
      <c r="CY29" s="34">
        <v>39315.180781257412</v>
      </c>
      <c r="CZ29" s="34">
        <v>39615.130121267874</v>
      </c>
      <c r="DA29" s="34">
        <v>41338.163</v>
      </c>
      <c r="DB29" s="34">
        <v>39690.431582559344</v>
      </c>
      <c r="DC29" s="34">
        <v>39412.556121030073</v>
      </c>
      <c r="DD29" s="34">
        <v>39474.623769592872</v>
      </c>
      <c r="DE29" s="34">
        <v>38089.774971264836</v>
      </c>
      <c r="DF29" s="34">
        <v>42639.836805292296</v>
      </c>
      <c r="DG29" s="34">
        <v>42125.233278400847</v>
      </c>
      <c r="DH29" s="34">
        <v>37242.700450935707</v>
      </c>
      <c r="DI29" s="34">
        <v>24799.581525747264</v>
      </c>
      <c r="DJ29" s="34">
        <v>28678.512679476687</v>
      </c>
      <c r="DK29" s="34">
        <v>30966.293122376104</v>
      </c>
      <c r="DL29" s="34">
        <v>29680.300153646069</v>
      </c>
      <c r="DM29" s="34">
        <v>24823.84617809215</v>
      </c>
      <c r="DN29" s="34">
        <v>0</v>
      </c>
      <c r="DO29" s="34">
        <v>0</v>
      </c>
      <c r="DP29" s="34">
        <v>0</v>
      </c>
      <c r="DQ29" s="34">
        <v>0</v>
      </c>
      <c r="DR29" s="34">
        <v>0</v>
      </c>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3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883272.28933547181</v>
      </c>
      <c r="CW30" s="34">
        <v>953969.67610721663</v>
      </c>
      <c r="CX30" s="34">
        <v>967473.97233987297</v>
      </c>
      <c r="CY30" s="34">
        <v>982779.25227983587</v>
      </c>
      <c r="CZ30" s="34">
        <v>941931.83576631476</v>
      </c>
      <c r="DA30" s="34">
        <v>976002.03799999994</v>
      </c>
      <c r="DB30" s="34">
        <v>944349.196984526</v>
      </c>
      <c r="DC30" s="34">
        <v>937034.56895077159</v>
      </c>
      <c r="DD30" s="34">
        <v>937856.38015550491</v>
      </c>
      <c r="DE30" s="34">
        <v>916487.7247261384</v>
      </c>
      <c r="DF30" s="34">
        <v>1024000.7521468099</v>
      </c>
      <c r="DG30" s="34">
        <v>1025150.2796997363</v>
      </c>
      <c r="DH30" s="34">
        <v>923686.15373659274</v>
      </c>
      <c r="DI30" s="34">
        <v>965816.09876734274</v>
      </c>
      <c r="DJ30" s="34">
        <v>1004850.976781684</v>
      </c>
      <c r="DK30" s="34">
        <v>1124147.0934591638</v>
      </c>
      <c r="DL30" s="34">
        <v>1173312.7251536122</v>
      </c>
      <c r="DM30" s="34">
        <v>1248471.5104298596</v>
      </c>
      <c r="DN30" s="34">
        <v>0</v>
      </c>
      <c r="DO30" s="34">
        <v>0</v>
      </c>
      <c r="DP30" s="34">
        <v>0</v>
      </c>
      <c r="DQ30" s="34">
        <v>0</v>
      </c>
      <c r="DR30" s="34">
        <v>0</v>
      </c>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3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1254294.9811140981</v>
      </c>
      <c r="CW31" s="34">
        <v>1363936.7403031613</v>
      </c>
      <c r="CX31" s="34">
        <v>1415132.5865325285</v>
      </c>
      <c r="CY31" s="34">
        <v>1478708.9892046838</v>
      </c>
      <c r="CZ31" s="34">
        <v>1440368.8727964889</v>
      </c>
      <c r="DA31" s="34">
        <v>1494841.1710000001</v>
      </c>
      <c r="DB31" s="34">
        <v>1467575.2350842748</v>
      </c>
      <c r="DC31" s="34">
        <v>1450120.7012539008</v>
      </c>
      <c r="DD31" s="34">
        <v>1475187.3713761801</v>
      </c>
      <c r="DE31" s="34">
        <v>1453215.0707531462</v>
      </c>
      <c r="DF31" s="34">
        <v>1629008.122382663</v>
      </c>
      <c r="DG31" s="34">
        <v>1627456.4715414632</v>
      </c>
      <c r="DH31" s="34">
        <v>1476666.1083675392</v>
      </c>
      <c r="DI31" s="34">
        <v>1729038.3937307002</v>
      </c>
      <c r="DJ31" s="34">
        <v>1785767.247486508</v>
      </c>
      <c r="DK31" s="34">
        <v>1990940.1703920709</v>
      </c>
      <c r="DL31" s="34">
        <v>2090704.3805213482</v>
      </c>
      <c r="DM31" s="34">
        <v>2241856.1181285479</v>
      </c>
      <c r="DN31" s="34">
        <v>0</v>
      </c>
      <c r="DO31" s="34">
        <v>0</v>
      </c>
      <c r="DP31" s="34">
        <v>0</v>
      </c>
      <c r="DQ31" s="34">
        <v>0</v>
      </c>
      <c r="DR31" s="34">
        <v>0</v>
      </c>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3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3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3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3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1.8591545030335022</v>
      </c>
      <c r="CW35" s="40">
        <v>1.9268053966049434</v>
      </c>
      <c r="CX35" s="40">
        <v>1.9327724325822451</v>
      </c>
      <c r="CY35" s="40">
        <v>1.9326968937117373</v>
      </c>
      <c r="CZ35" s="40">
        <v>1.9400858237225511</v>
      </c>
      <c r="DA35" s="40">
        <v>1.9366178524978592</v>
      </c>
      <c r="DB35" s="40">
        <v>1.9866294310410126</v>
      </c>
      <c r="DC35" s="40">
        <v>1.9649529587301522</v>
      </c>
      <c r="DD35" s="40">
        <v>1.9306893757698793</v>
      </c>
      <c r="DE35" s="40">
        <v>1.8654735596553467</v>
      </c>
      <c r="DF35" s="40">
        <v>1.7250873695369955</v>
      </c>
      <c r="DG35" s="40">
        <v>1.6918795110606104</v>
      </c>
      <c r="DH35" s="40">
        <v>1.643742265349097</v>
      </c>
      <c r="DI35" s="40">
        <v>1.8045605803450229</v>
      </c>
      <c r="DJ35" s="40">
        <v>1.436951806615425</v>
      </c>
      <c r="DK35" s="40">
        <v>1.311053401346213</v>
      </c>
      <c r="DL35" s="40">
        <v>1.2266876364769093</v>
      </c>
      <c r="DM35" s="40">
        <v>1.2130987189822438</v>
      </c>
      <c r="DN35" s="40">
        <v>0</v>
      </c>
      <c r="DO35" s="40">
        <v>0</v>
      </c>
      <c r="DP35" s="40">
        <v>0</v>
      </c>
      <c r="DQ35" s="40">
        <v>0</v>
      </c>
      <c r="DR35" s="40">
        <v>0</v>
      </c>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3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1.855611199799174</v>
      </c>
      <c r="CW36" s="40">
        <v>1.9260253389601185</v>
      </c>
      <c r="CX36" s="40">
        <v>1.9394888471356502</v>
      </c>
      <c r="CY36" s="40">
        <v>1.9458543523321024</v>
      </c>
      <c r="CZ36" s="40">
        <v>1.9467466251334395</v>
      </c>
      <c r="DA36" s="40">
        <v>1.9434643814809185</v>
      </c>
      <c r="DB36" s="40">
        <v>1.9921316725648432</v>
      </c>
      <c r="DC36" s="40">
        <v>1.9684713992313594</v>
      </c>
      <c r="DD36" s="40">
        <v>1.9347159591238852</v>
      </c>
      <c r="DE36" s="40">
        <v>1.8665831592159252</v>
      </c>
      <c r="DF36" s="40">
        <v>1.7326783404658423</v>
      </c>
      <c r="DG36" s="40">
        <v>1.6934062033352821</v>
      </c>
      <c r="DH36" s="40">
        <v>1.6402800179926553</v>
      </c>
      <c r="DI36" s="40">
        <v>1.6347050168264576</v>
      </c>
      <c r="DJ36" s="40">
        <v>1.4368223447756989</v>
      </c>
      <c r="DK36" s="40">
        <v>1.3074570333585223</v>
      </c>
      <c r="DL36" s="40">
        <v>1.2021661332867337</v>
      </c>
      <c r="DM36" s="40">
        <v>1.1761037609336034</v>
      </c>
      <c r="DN36" s="40">
        <v>0</v>
      </c>
      <c r="DO36" s="40">
        <v>0</v>
      </c>
      <c r="DP36" s="40">
        <v>0</v>
      </c>
      <c r="DQ36" s="40">
        <v>0</v>
      </c>
      <c r="DR36" s="40">
        <v>0</v>
      </c>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3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1.8583929663508525</v>
      </c>
      <c r="CW37" s="40">
        <v>1.9266174012603023</v>
      </c>
      <c r="CX37" s="40">
        <v>1.9357354511397256</v>
      </c>
      <c r="CY37" s="40">
        <v>1.9417621037800479</v>
      </c>
      <c r="CZ37" s="40">
        <v>1.944622421351565</v>
      </c>
      <c r="DA37" s="40">
        <v>1.9412334415754109</v>
      </c>
      <c r="DB37" s="40">
        <v>1.9911348470821051</v>
      </c>
      <c r="DC37" s="40">
        <v>1.9677055117154203</v>
      </c>
      <c r="DD37" s="40">
        <v>1.9343851553965119</v>
      </c>
      <c r="DE37" s="40">
        <v>1.8665680158911842</v>
      </c>
      <c r="DF37" s="40">
        <v>1.7327596290131486</v>
      </c>
      <c r="DG37" s="40">
        <v>1.6933995096488914</v>
      </c>
      <c r="DH37" s="40">
        <v>1.6401513861428845</v>
      </c>
      <c r="DI37" s="40">
        <v>1.6130869603097535</v>
      </c>
      <c r="DJ37" s="40">
        <v>1.4402313658943473</v>
      </c>
      <c r="DK37" s="40">
        <v>1.3105953093318732</v>
      </c>
      <c r="DL37" s="40">
        <v>1.2071285954332409</v>
      </c>
      <c r="DM37" s="40">
        <v>1.1849808464698726</v>
      </c>
      <c r="DN37" s="40">
        <v>0</v>
      </c>
      <c r="DO37" s="40">
        <v>0</v>
      </c>
      <c r="DP37" s="40">
        <v>0</v>
      </c>
      <c r="DQ37" s="40">
        <v>0</v>
      </c>
      <c r="DR37" s="40">
        <v>0</v>
      </c>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3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3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3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2772.0255102873275</v>
      </c>
      <c r="CW40" s="36">
        <v>2955.8363488742934</v>
      </c>
      <c r="CX40" s="36">
        <v>3041.8540391970923</v>
      </c>
      <c r="CY40" s="36">
        <v>3182.0387596454361</v>
      </c>
      <c r="CZ40" s="36">
        <v>3037.4067607354878</v>
      </c>
      <c r="DA40" s="36">
        <v>3056.4588686974844</v>
      </c>
      <c r="DB40" s="36">
        <v>3124.4875932982832</v>
      </c>
      <c r="DC40" s="36">
        <v>3030.0804559561529</v>
      </c>
      <c r="DD40" s="36">
        <v>2995.5132133324587</v>
      </c>
      <c r="DE40" s="36">
        <v>2830.09736018785</v>
      </c>
      <c r="DF40" s="36">
        <v>2862.9025181316629</v>
      </c>
      <c r="DG40" s="36">
        <v>2918.7649938622853</v>
      </c>
      <c r="DH40" s="36">
        <v>2604.1318183808103</v>
      </c>
      <c r="DI40" s="36">
        <v>2884.7848683248162</v>
      </c>
      <c r="DJ40" s="36">
        <v>2627.612758039033</v>
      </c>
      <c r="DK40" s="36">
        <v>2645.4697127305076</v>
      </c>
      <c r="DL40" s="36">
        <v>2568.7106591262364</v>
      </c>
      <c r="DM40" s="36">
        <v>2813.858572307367</v>
      </c>
      <c r="DN40" s="36">
        <v>0</v>
      </c>
      <c r="DO40" s="36">
        <v>0</v>
      </c>
      <c r="DP40" s="36">
        <v>0</v>
      </c>
      <c r="DQ40" s="36">
        <v>0</v>
      </c>
      <c r="DR40" s="36">
        <v>0</v>
      </c>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3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67.860373883519927</v>
      </c>
      <c r="CW41" s="34">
        <v>74.186989547674713</v>
      </c>
      <c r="CX41" s="34">
        <v>74.131947097029553</v>
      </c>
      <c r="CY41" s="34">
        <v>73.100366461271804</v>
      </c>
      <c r="CZ41" s="34">
        <v>74.519414650444318</v>
      </c>
      <c r="DA41" s="34">
        <v>76.755580962708095</v>
      </c>
      <c r="DB41" s="34">
        <v>76.74676268760858</v>
      </c>
      <c r="DC41" s="34">
        <v>76.083263138366632</v>
      </c>
      <c r="DD41" s="34">
        <v>75.713510640314155</v>
      </c>
      <c r="DE41" s="34">
        <v>71.774634453121763</v>
      </c>
      <c r="DF41" s="34">
        <v>74.124232016053938</v>
      </c>
      <c r="DG41" s="34">
        <v>74.895860602040855</v>
      </c>
      <c r="DH41" s="34">
        <v>67.334124098257689</v>
      </c>
      <c r="DI41" s="34">
        <v>48.090805232887021</v>
      </c>
      <c r="DJ41" s="34">
        <v>44.479379047976416</v>
      </c>
      <c r="DK41" s="34">
        <v>44.331404610061924</v>
      </c>
      <c r="DL41" s="34">
        <v>40.413083485868434</v>
      </c>
      <c r="DM41" s="34">
        <v>29.394176736844138</v>
      </c>
      <c r="DN41" s="34">
        <v>0</v>
      </c>
      <c r="DO41" s="34">
        <v>0</v>
      </c>
      <c r="DP41" s="34">
        <v>0</v>
      </c>
      <c r="DQ41" s="34">
        <v>0</v>
      </c>
      <c r="DR41" s="34">
        <v>0</v>
      </c>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3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1542.2691822613122</v>
      </c>
      <c r="CW42" s="34">
        <v>1657.2398879257191</v>
      </c>
      <c r="CX42" s="34">
        <v>1685.9182739750618</v>
      </c>
      <c r="CY42" s="34">
        <v>1724.2696007361974</v>
      </c>
      <c r="CZ42" s="34">
        <v>1627.3801471872271</v>
      </c>
      <c r="DA42" s="34">
        <v>1646.1466872742833</v>
      </c>
      <c r="DB42" s="34">
        <v>1662.7868205771138</v>
      </c>
      <c r="DC42" s="34">
        <v>1624.0855153704247</v>
      </c>
      <c r="DD42" s="34">
        <v>1589.194323728389</v>
      </c>
      <c r="DE42" s="34">
        <v>1493.751857644136</v>
      </c>
      <c r="DF42" s="34">
        <v>1518.9481880419883</v>
      </c>
      <c r="DG42" s="34">
        <v>1563.036857821091</v>
      </c>
      <c r="DH42" s="34">
        <v>1393.7990680566913</v>
      </c>
      <c r="DI42" s="34">
        <v>1396.3810877208912</v>
      </c>
      <c r="DJ42" s="34">
        <v>1266.5130737224101</v>
      </c>
      <c r="DK42" s="34">
        <v>1288.1835705659958</v>
      </c>
      <c r="DL42" s="34">
        <v>1250.7232945960181</v>
      </c>
      <c r="DM42" s="34">
        <v>1369.027460413972</v>
      </c>
      <c r="DN42" s="34">
        <v>0</v>
      </c>
      <c r="DO42" s="34">
        <v>0</v>
      </c>
      <c r="DP42" s="34">
        <v>0</v>
      </c>
      <c r="DQ42" s="34">
        <v>0</v>
      </c>
      <c r="DR42" s="34">
        <v>0</v>
      </c>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3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2772.0255102873275</v>
      </c>
      <c r="CW43" s="34">
        <v>2955.8363488742934</v>
      </c>
      <c r="CX43" s="34">
        <v>3041.8540391970923</v>
      </c>
      <c r="CY43" s="34">
        <v>3182.0387596454361</v>
      </c>
      <c r="CZ43" s="34">
        <v>3037.4067607354878</v>
      </c>
      <c r="DA43" s="34">
        <v>3056.4588686974844</v>
      </c>
      <c r="DB43" s="34">
        <v>3124.4875932982832</v>
      </c>
      <c r="DC43" s="34">
        <v>3030.0804559561529</v>
      </c>
      <c r="DD43" s="34">
        <v>2995.5132133324587</v>
      </c>
      <c r="DE43" s="34">
        <v>2830.09736018785</v>
      </c>
      <c r="DF43" s="34">
        <v>2862.9025181316629</v>
      </c>
      <c r="DG43" s="34">
        <v>2918.7649938622853</v>
      </c>
      <c r="DH43" s="34">
        <v>2604.1318183808103</v>
      </c>
      <c r="DI43" s="34">
        <v>2884.7848683248162</v>
      </c>
      <c r="DJ43" s="34">
        <v>2627.612758039033</v>
      </c>
      <c r="DK43" s="34">
        <v>2645.4697127305076</v>
      </c>
      <c r="DL43" s="34">
        <v>2568.7106591262364</v>
      </c>
      <c r="DM43" s="34">
        <v>2813.858572307367</v>
      </c>
      <c r="DN43" s="34">
        <v>0</v>
      </c>
      <c r="DO43" s="34">
        <v>0</v>
      </c>
      <c r="DP43" s="34">
        <v>0</v>
      </c>
      <c r="DQ43" s="34">
        <v>0</v>
      </c>
      <c r="DR43" s="34">
        <v>0</v>
      </c>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3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3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3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1491.6250548076962</v>
      </c>
      <c r="CW46" s="36">
        <v>1534.210345520976</v>
      </c>
      <c r="CX46" s="36">
        <v>1571.4203288502592</v>
      </c>
      <c r="CY46" s="36">
        <v>1638.7376978111424</v>
      </c>
      <c r="CZ46" s="36">
        <v>1561.9519385282044</v>
      </c>
      <c r="DA46" s="36">
        <v>1574.4932078941574</v>
      </c>
      <c r="DB46" s="36">
        <v>1569.1993929376717</v>
      </c>
      <c r="DC46" s="36">
        <v>1539.9054573540161</v>
      </c>
      <c r="DD46" s="36">
        <v>1548.5608980071167</v>
      </c>
      <c r="DE46" s="36">
        <v>1516.2037151036434</v>
      </c>
      <c r="DF46" s="36">
        <v>1652.221387315077</v>
      </c>
      <c r="DG46" s="36">
        <v>1723.6127548350717</v>
      </c>
      <c r="DH46" s="36">
        <v>1587.7386931366755</v>
      </c>
      <c r="DI46" s="36">
        <v>1788.3628963009312</v>
      </c>
      <c r="DJ46" s="36">
        <v>1824.4379481399169</v>
      </c>
      <c r="DK46" s="36">
        <v>2018.5252410823434</v>
      </c>
      <c r="DL46" s="36">
        <v>2127.9511303469048</v>
      </c>
      <c r="DM46" s="36">
        <v>2374.6025774931441</v>
      </c>
      <c r="DN46" s="36">
        <v>0</v>
      </c>
      <c r="DO46" s="36">
        <v>0</v>
      </c>
      <c r="DP46" s="36">
        <v>0</v>
      </c>
      <c r="DQ46" s="36">
        <v>0</v>
      </c>
      <c r="DR46" s="36">
        <v>0</v>
      </c>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3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36.500664023778057</v>
      </c>
      <c r="CW47" s="34">
        <v>38.502585511953185</v>
      </c>
      <c r="CX47" s="34">
        <v>38.355238230497172</v>
      </c>
      <c r="CY47" s="34">
        <v>37.822985435074003</v>
      </c>
      <c r="CZ47" s="34">
        <v>38.410370169841123</v>
      </c>
      <c r="DA47" s="34">
        <v>39.633829081823428</v>
      </c>
      <c r="DB47" s="34">
        <v>38.631644879736101</v>
      </c>
      <c r="DC47" s="34">
        <v>38.720144826029482</v>
      </c>
      <c r="DD47" s="34">
        <v>39.215790789817099</v>
      </c>
      <c r="DE47" s="34">
        <v>38.475289066215659</v>
      </c>
      <c r="DF47" s="34">
        <v>42.968392978234199</v>
      </c>
      <c r="DG47" s="34">
        <v>44.267845382848762</v>
      </c>
      <c r="DH47" s="34">
        <v>40.963918442504315</v>
      </c>
      <c r="DI47" s="34">
        <v>26.649593123491758</v>
      </c>
      <c r="DJ47" s="34">
        <v>30.953981089137908</v>
      </c>
      <c r="DK47" s="34">
        <v>33.813576597674547</v>
      </c>
      <c r="DL47" s="34">
        <v>32.944885302615631</v>
      </c>
      <c r="DM47" s="34">
        <v>24.230655161770375</v>
      </c>
      <c r="DN47" s="34">
        <v>0</v>
      </c>
      <c r="DO47" s="34">
        <v>0</v>
      </c>
      <c r="DP47" s="34">
        <v>0</v>
      </c>
      <c r="DQ47" s="34">
        <v>0</v>
      </c>
      <c r="DR47" s="34">
        <v>0</v>
      </c>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3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831.13810825685152</v>
      </c>
      <c r="CW48" s="34">
        <v>860.44552706688705</v>
      </c>
      <c r="CX48" s="34">
        <v>869.25907125731806</v>
      </c>
      <c r="CY48" s="34">
        <v>886.12469821786192</v>
      </c>
      <c r="CZ48" s="34">
        <v>835.94861610492251</v>
      </c>
      <c r="DA48" s="34">
        <v>847.016648702314</v>
      </c>
      <c r="DB48" s="34">
        <v>834.67716691452313</v>
      </c>
      <c r="DC48" s="34">
        <v>825.04907920155256</v>
      </c>
      <c r="DD48" s="34">
        <v>821.40963185523015</v>
      </c>
      <c r="DE48" s="34">
        <v>800.26000999151825</v>
      </c>
      <c r="DF48" s="34">
        <v>876.64753033942156</v>
      </c>
      <c r="DG48" s="34">
        <v>923.0135420211526</v>
      </c>
      <c r="DH48" s="34">
        <v>849.73239493729682</v>
      </c>
      <c r="DI48" s="34">
        <v>854.20982583864725</v>
      </c>
      <c r="DJ48" s="34">
        <v>881.46810795883357</v>
      </c>
      <c r="DK48" s="34">
        <v>985.25881745955496</v>
      </c>
      <c r="DL48" s="34">
        <v>1040.3913901454939</v>
      </c>
      <c r="DM48" s="34">
        <v>1164.0362916000063</v>
      </c>
      <c r="DN48" s="34">
        <v>0</v>
      </c>
      <c r="DO48" s="34">
        <v>0</v>
      </c>
      <c r="DP48" s="34">
        <v>0</v>
      </c>
      <c r="DQ48" s="34">
        <v>0</v>
      </c>
      <c r="DR48" s="34">
        <v>0</v>
      </c>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3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1491.6250548076962</v>
      </c>
      <c r="CW49" s="34">
        <v>1534.210345520976</v>
      </c>
      <c r="CX49" s="34">
        <v>1571.4203288502592</v>
      </c>
      <c r="CY49" s="34">
        <v>1638.7376978111424</v>
      </c>
      <c r="CZ49" s="34">
        <v>1561.9519385282044</v>
      </c>
      <c r="DA49" s="34">
        <v>1574.4932078941574</v>
      </c>
      <c r="DB49" s="34">
        <v>1569.1993929376717</v>
      </c>
      <c r="DC49" s="34">
        <v>1539.9054573540161</v>
      </c>
      <c r="DD49" s="34">
        <v>1548.5608980071167</v>
      </c>
      <c r="DE49" s="34">
        <v>1516.2037151036434</v>
      </c>
      <c r="DF49" s="34">
        <v>1652.221387315077</v>
      </c>
      <c r="DG49" s="34">
        <v>1723.6127548350717</v>
      </c>
      <c r="DH49" s="34">
        <v>1587.7386931366755</v>
      </c>
      <c r="DI49" s="34">
        <v>1788.3628963009312</v>
      </c>
      <c r="DJ49" s="34">
        <v>1824.4379481399169</v>
      </c>
      <c r="DK49" s="34">
        <v>2018.5252410823434</v>
      </c>
      <c r="DL49" s="34">
        <v>2127.9511303469048</v>
      </c>
      <c r="DM49" s="34">
        <v>2374.6025774931441</v>
      </c>
      <c r="DN49" s="34">
        <v>0</v>
      </c>
      <c r="DO49" s="34">
        <v>0</v>
      </c>
      <c r="DP49" s="34">
        <v>0</v>
      </c>
      <c r="DQ49" s="34">
        <v>0</v>
      </c>
      <c r="DR49" s="34">
        <v>0</v>
      </c>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3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3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3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3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0.59049283641311734</v>
      </c>
      <c r="CW53" s="41">
        <v>0.58871036183218783</v>
      </c>
      <c r="CX53" s="41">
        <v>0.59199338403765001</v>
      </c>
      <c r="CY53" s="41">
        <v>0.59069529252692354</v>
      </c>
      <c r="CZ53" s="41">
        <v>0.60339143352834557</v>
      </c>
      <c r="DA53" s="41">
        <v>0.60363400851774607</v>
      </c>
      <c r="DB53" s="41">
        <v>0.60943038562082208</v>
      </c>
      <c r="DC53" s="41">
        <v>0.6276443407557124</v>
      </c>
      <c r="DD53" s="41">
        <v>0.62915771812614085</v>
      </c>
      <c r="DE53" s="41">
        <v>0.63982554875352926</v>
      </c>
      <c r="DF53" s="41">
        <v>0.647901466657412</v>
      </c>
      <c r="DG53" s="41">
        <v>0.65496072793146387</v>
      </c>
      <c r="DH53" s="41">
        <v>0.64966168308748218</v>
      </c>
      <c r="DI53" s="41">
        <v>0.65263199693251872</v>
      </c>
      <c r="DJ53" s="41">
        <v>0.64656644687595555</v>
      </c>
      <c r="DK53" s="41">
        <v>0.63787944836898602</v>
      </c>
      <c r="DL53" s="41">
        <v>0.63649354599971886</v>
      </c>
      <c r="DM53" s="41">
        <v>0.61586004172075348</v>
      </c>
      <c r="DN53" s="41">
        <v>0</v>
      </c>
      <c r="DO53" s="41">
        <v>0</v>
      </c>
      <c r="DP53" s="41">
        <v>0</v>
      </c>
      <c r="DQ53" s="41">
        <v>0</v>
      </c>
      <c r="DR53" s="41">
        <v>0</v>
      </c>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3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0.40950716358688266</v>
      </c>
      <c r="CW54" s="41">
        <v>0.41128963816781228</v>
      </c>
      <c r="CX54" s="41">
        <v>0.40800661596234994</v>
      </c>
      <c r="CY54" s="41">
        <v>0.40930470747307646</v>
      </c>
      <c r="CZ54" s="41">
        <v>0.39660856647165454</v>
      </c>
      <c r="DA54" s="41">
        <v>0.39636599148225393</v>
      </c>
      <c r="DB54" s="41">
        <v>0.39056961437917803</v>
      </c>
      <c r="DC54" s="41">
        <v>0.37235565924428771</v>
      </c>
      <c r="DD54" s="41">
        <v>0.3708422818738592</v>
      </c>
      <c r="DE54" s="41">
        <v>0.36017445124647085</v>
      </c>
      <c r="DF54" s="41">
        <v>0.35209853334258789</v>
      </c>
      <c r="DG54" s="41">
        <v>0.34503927206853613</v>
      </c>
      <c r="DH54" s="41">
        <v>0.35033831691251777</v>
      </c>
      <c r="DI54" s="41">
        <v>0.34736800306748122</v>
      </c>
      <c r="DJ54" s="41">
        <v>0.35343355312404445</v>
      </c>
      <c r="DK54" s="41">
        <v>0.36212055163101403</v>
      </c>
      <c r="DL54" s="41">
        <v>0.3635064540002812</v>
      </c>
      <c r="DM54" s="41">
        <v>0.38413995827924646</v>
      </c>
      <c r="DN54" s="41">
        <v>0</v>
      </c>
      <c r="DO54" s="41">
        <v>0</v>
      </c>
      <c r="DP54" s="41">
        <v>0</v>
      </c>
      <c r="DQ54" s="41">
        <v>0</v>
      </c>
      <c r="DR54" s="41">
        <v>0</v>
      </c>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3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3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3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3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0.61547551155101843</v>
      </c>
      <c r="CW58" s="41">
        <v>0.62362813991746646</v>
      </c>
      <c r="CX58" s="41">
        <v>0.61764573545519186</v>
      </c>
      <c r="CY58" s="41">
        <v>0.62549682484429048</v>
      </c>
      <c r="CZ58" s="41">
        <v>0.6286071485731779</v>
      </c>
      <c r="DA58" s="41">
        <v>0.63285648778545711</v>
      </c>
      <c r="DB58" s="41">
        <v>0.62761793641969721</v>
      </c>
      <c r="DC58" s="41">
        <v>0.63330672317367998</v>
      </c>
      <c r="DD58" s="41">
        <v>0.64282067976509383</v>
      </c>
      <c r="DE58" s="41">
        <v>0.65112613675519782</v>
      </c>
      <c r="DF58" s="41">
        <v>0.66228037138423035</v>
      </c>
      <c r="DG58" s="41">
        <v>0.65629624406321441</v>
      </c>
      <c r="DH58" s="41">
        <v>0.65513591872693699</v>
      </c>
      <c r="DI58" s="41">
        <v>0.66484371852359703</v>
      </c>
      <c r="DJ58" s="41">
        <v>0.66365083915466194</v>
      </c>
      <c r="DK58" s="41">
        <v>0.66412451796608385</v>
      </c>
      <c r="DL58" s="41">
        <v>0.66920145525070851</v>
      </c>
      <c r="DM58" s="41">
        <v>0.67074280321526814</v>
      </c>
      <c r="DN58" s="41">
        <v>0</v>
      </c>
      <c r="DO58" s="41">
        <v>0</v>
      </c>
      <c r="DP58" s="41">
        <v>0</v>
      </c>
      <c r="DQ58" s="41">
        <v>0</v>
      </c>
      <c r="DR58" s="41">
        <v>0</v>
      </c>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3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0.38452448844898146</v>
      </c>
      <c r="CW59" s="41">
        <v>0.37637186008253365</v>
      </c>
      <c r="CX59" s="41">
        <v>0.38235426454480814</v>
      </c>
      <c r="CY59" s="41">
        <v>0.37450317515570952</v>
      </c>
      <c r="CZ59" s="41">
        <v>0.37139285142682216</v>
      </c>
      <c r="DA59" s="41">
        <v>0.367143512214543</v>
      </c>
      <c r="DB59" s="41">
        <v>0.37238206358030285</v>
      </c>
      <c r="DC59" s="41">
        <v>0.36669327682632008</v>
      </c>
      <c r="DD59" s="41">
        <v>0.35717932023490612</v>
      </c>
      <c r="DE59" s="41">
        <v>0.34887386324480218</v>
      </c>
      <c r="DF59" s="41">
        <v>0.3377196286157696</v>
      </c>
      <c r="DG59" s="41">
        <v>0.34370375593678559</v>
      </c>
      <c r="DH59" s="41">
        <v>0.34486408127306289</v>
      </c>
      <c r="DI59" s="41">
        <v>0.33515628147640303</v>
      </c>
      <c r="DJ59" s="41">
        <v>0.336349160845338</v>
      </c>
      <c r="DK59" s="41">
        <v>0.3358754820339161</v>
      </c>
      <c r="DL59" s="41">
        <v>0.33079854474929138</v>
      </c>
      <c r="DM59" s="41">
        <v>0.32925719678473192</v>
      </c>
      <c r="DN59" s="41">
        <v>0</v>
      </c>
      <c r="DO59" s="41">
        <v>0</v>
      </c>
      <c r="DP59" s="41">
        <v>0</v>
      </c>
      <c r="DQ59" s="41">
        <v>0</v>
      </c>
      <c r="DR59" s="41">
        <v>0</v>
      </c>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3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3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3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3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3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3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35"/>
    <row r="67" spans="2:26" x14ac:dyDescent="0.3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3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35"/>
    <row r="74" spans="2:26" hidden="1" x14ac:dyDescent="0.3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3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35"/>
    <row r="77" spans="2:26" x14ac:dyDescent="0.35"/>
    <row r="78" spans="2:26" x14ac:dyDescent="0.35"/>
    <row r="79" spans="2:26" x14ac:dyDescent="0.35"/>
    <row r="80" spans="2:26" x14ac:dyDescent="0.35"/>
    <row r="81" s="19" customFormat="1" x14ac:dyDescent="0.35"/>
    <row r="82" s="19" customFormat="1" x14ac:dyDescent="0.35"/>
    <row r="83" s="19" customFormat="1" x14ac:dyDescent="0.35"/>
    <row r="84" s="19" customFormat="1" x14ac:dyDescent="0.35"/>
    <row r="85" s="19" customFormat="1" x14ac:dyDescent="0.35"/>
    <row r="86" s="19" customFormat="1" x14ac:dyDescent="0.35"/>
    <row r="87" s="19" customFormat="1" x14ac:dyDescent="0.35"/>
    <row r="88" s="19" customFormat="1" x14ac:dyDescent="0.35"/>
    <row r="89" s="19" customFormat="1" x14ac:dyDescent="0.35"/>
    <row r="90" s="19" customFormat="1" x14ac:dyDescent="0.35"/>
    <row r="91" s="19" customFormat="1" x14ac:dyDescent="0.35"/>
    <row r="92" s="19" customFormat="1" x14ac:dyDescent="0.35"/>
    <row r="93" s="19" customFormat="1" x14ac:dyDescent="0.35"/>
    <row r="94" s="19" customFormat="1" x14ac:dyDescent="0.35"/>
    <row r="95" s="19" customFormat="1" x14ac:dyDescent="0.35"/>
    <row r="96" s="19" customFormat="1" x14ac:dyDescent="0.35"/>
    <row r="97" s="19" customFormat="1" x14ac:dyDescent="0.35"/>
    <row r="98" s="19" customFormat="1" x14ac:dyDescent="0.35"/>
    <row r="99" s="19" customFormat="1" x14ac:dyDescent="0.35"/>
    <row r="100" s="19" customFormat="1" x14ac:dyDescent="0.35"/>
    <row r="101" s="19" customFormat="1" x14ac:dyDescent="0.35"/>
    <row r="102" s="19" customFormat="1" x14ac:dyDescent="0.35"/>
    <row r="103" s="19" customFormat="1" x14ac:dyDescent="0.35"/>
    <row r="104" s="19" customFormat="1" x14ac:dyDescent="0.35"/>
    <row r="105" s="19" customFormat="1" x14ac:dyDescent="0.3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workbookViewId="0">
      <selection activeCell="P12" sqref="P12"/>
    </sheetView>
  </sheetViews>
  <sheetFormatPr baseColWidth="10" defaultColWidth="0" defaultRowHeight="14.5" zeroHeight="1" x14ac:dyDescent="0.35"/>
  <cols>
    <col min="1" max="1" width="7" style="1" customWidth="1"/>
    <col min="2" max="2" width="6.7265625" style="2" customWidth="1"/>
    <col min="3" max="14" width="11.26953125" style="1" bestFit="1" customWidth="1"/>
    <col min="15" max="15" width="5.26953125" style="1" customWidth="1"/>
    <col min="16" max="16" width="11.453125" style="1" customWidth="1"/>
    <col min="17" max="16384" width="11.453125" style="1" hidden="1"/>
  </cols>
  <sheetData>
    <row r="1" spans="1:14" x14ac:dyDescent="0.35"/>
    <row r="2" spans="1:14" ht="31" x14ac:dyDescent="0.7">
      <c r="A2" s="3"/>
      <c r="C2" s="17"/>
    </row>
    <row r="3" spans="1:14" x14ac:dyDescent="0.35"/>
    <row r="4" spans="1:14" ht="18.5" x14ac:dyDescent="0.45">
      <c r="A4" s="7"/>
    </row>
    <row r="5" spans="1:14" ht="18.5" x14ac:dyDescent="0.45">
      <c r="A5" s="7"/>
    </row>
    <row r="6" spans="1:14" s="15" customFormat="1" ht="18" customHeight="1" x14ac:dyDescent="0.35">
      <c r="B6" s="16"/>
      <c r="C6" s="50" t="s">
        <v>73</v>
      </c>
      <c r="D6" s="50"/>
      <c r="E6" s="50"/>
      <c r="F6" s="50"/>
      <c r="G6" s="50"/>
      <c r="H6" s="50"/>
      <c r="I6" s="50"/>
      <c r="J6" s="50"/>
      <c r="K6" s="50"/>
      <c r="L6" s="50"/>
      <c r="M6" s="50"/>
      <c r="N6" s="50"/>
    </row>
    <row r="7" spans="1:14" x14ac:dyDescent="0.35">
      <c r="C7" s="5" t="s">
        <v>0</v>
      </c>
      <c r="D7" s="5" t="s">
        <v>1</v>
      </c>
      <c r="E7" s="5" t="s">
        <v>2</v>
      </c>
      <c r="F7" s="5" t="s">
        <v>3</v>
      </c>
      <c r="G7" s="5" t="s">
        <v>4</v>
      </c>
      <c r="H7" s="5" t="s">
        <v>5</v>
      </c>
      <c r="I7" s="5" t="s">
        <v>6</v>
      </c>
      <c r="J7" s="5" t="s">
        <v>7</v>
      </c>
      <c r="K7" s="5" t="s">
        <v>8</v>
      </c>
      <c r="L7" s="5" t="s">
        <v>9</v>
      </c>
      <c r="M7" s="5" t="s">
        <v>10</v>
      </c>
      <c r="N7" s="5" t="s">
        <v>11</v>
      </c>
    </row>
    <row r="8" spans="1:14" hidden="1" x14ac:dyDescent="0.3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3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3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3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3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3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35">
      <c r="B14" s="2">
        <v>2021</v>
      </c>
      <c r="C14" s="8">
        <v>2912.8190000000004</v>
      </c>
      <c r="D14" s="8">
        <v>2898.4890000000005</v>
      </c>
      <c r="E14" s="8">
        <v>3017.4359999999997</v>
      </c>
      <c r="F14" s="8">
        <v>3044.8150000000001</v>
      </c>
      <c r="G14" s="8">
        <v>3050.8739999999998</v>
      </c>
      <c r="H14" s="8">
        <v>3080.3069999999998</v>
      </c>
      <c r="I14" s="8">
        <v>3144.6939999999995</v>
      </c>
      <c r="J14" s="8">
        <v>3094.04</v>
      </c>
      <c r="K14" s="8">
        <v>3095.3090000000002</v>
      </c>
      <c r="L14" s="8">
        <v>3100.9830000000002</v>
      </c>
      <c r="M14" s="8">
        <v>3093.674</v>
      </c>
      <c r="N14" s="8">
        <v>3146.3910000000001</v>
      </c>
    </row>
    <row r="15" spans="1:14" x14ac:dyDescent="0.35">
      <c r="B15" s="2">
        <v>2022</v>
      </c>
      <c r="C15" s="8">
        <v>3006.4669999999996</v>
      </c>
      <c r="D15" s="8">
        <v>2926.2340000000004</v>
      </c>
      <c r="E15" s="8">
        <v>3028.0619999999999</v>
      </c>
      <c r="F15" s="8">
        <v>3045.2669999999998</v>
      </c>
      <c r="G15" s="8">
        <v>3043.0949999999998</v>
      </c>
      <c r="H15" s="8">
        <v>3011.165</v>
      </c>
      <c r="I15" s="8">
        <v>3041.1149999999998</v>
      </c>
      <c r="J15" s="8">
        <v>0</v>
      </c>
      <c r="K15" s="8">
        <v>0</v>
      </c>
      <c r="L15" s="8">
        <v>0</v>
      </c>
      <c r="M15" s="8">
        <v>0</v>
      </c>
      <c r="N15" s="8">
        <v>0</v>
      </c>
    </row>
    <row r="16" spans="1:14" x14ac:dyDescent="0.35">
      <c r="C16" s="4"/>
    </row>
    <row r="17" spans="1:4" x14ac:dyDescent="0.35"/>
    <row r="18" spans="1:4" x14ac:dyDescent="0.35"/>
    <row r="19" spans="1:4" x14ac:dyDescent="0.35"/>
    <row r="20" spans="1:4" x14ac:dyDescent="0.35"/>
    <row r="21" spans="1:4" x14ac:dyDescent="0.35"/>
    <row r="22" spans="1:4" x14ac:dyDescent="0.35"/>
    <row r="23" spans="1:4" x14ac:dyDescent="0.35"/>
    <row r="24" spans="1:4" x14ac:dyDescent="0.35"/>
    <row r="25" spans="1:4" x14ac:dyDescent="0.35"/>
    <row r="26" spans="1:4" x14ac:dyDescent="0.35"/>
    <row r="27" spans="1:4" x14ac:dyDescent="0.35"/>
    <row r="28" spans="1:4" x14ac:dyDescent="0.35"/>
    <row r="29" spans="1:4" x14ac:dyDescent="0.35"/>
    <row r="30" spans="1:4" x14ac:dyDescent="0.35">
      <c r="D30" s="4"/>
    </row>
    <row r="31" spans="1:4" x14ac:dyDescent="0.35">
      <c r="D31" s="4"/>
    </row>
    <row r="32" spans="1:4" ht="18.5" x14ac:dyDescent="0.45">
      <c r="A32" s="7"/>
    </row>
    <row r="33" spans="2:14" ht="21" x14ac:dyDescent="0.5">
      <c r="C33" s="51" t="s">
        <v>76</v>
      </c>
      <c r="D33" s="51"/>
      <c r="E33" s="51"/>
      <c r="F33" s="51"/>
      <c r="G33" s="51"/>
      <c r="H33" s="51"/>
      <c r="I33" s="51"/>
      <c r="J33" s="51"/>
      <c r="K33" s="51"/>
      <c r="L33" s="51"/>
      <c r="M33" s="51"/>
      <c r="N33" s="51"/>
    </row>
    <row r="34" spans="2:14" x14ac:dyDescent="0.35">
      <c r="C34" s="5" t="s">
        <v>0</v>
      </c>
      <c r="D34" s="5" t="s">
        <v>1</v>
      </c>
      <c r="E34" s="5" t="s">
        <v>2</v>
      </c>
      <c r="F34" s="5" t="s">
        <v>3</v>
      </c>
      <c r="G34" s="5" t="s">
        <v>4</v>
      </c>
      <c r="H34" s="5" t="s">
        <v>5</v>
      </c>
      <c r="I34" s="5" t="s">
        <v>6</v>
      </c>
      <c r="J34" s="5" t="s">
        <v>7</v>
      </c>
      <c r="K34" s="5" t="s">
        <v>8</v>
      </c>
      <c r="L34" s="5" t="s">
        <v>9</v>
      </c>
      <c r="M34" s="5" t="s">
        <v>10</v>
      </c>
      <c r="N34" s="5" t="s">
        <v>11</v>
      </c>
    </row>
    <row r="35" spans="2:14" x14ac:dyDescent="0.35">
      <c r="B35" s="11" t="s">
        <v>14</v>
      </c>
      <c r="C35" s="12">
        <v>1973.1329999999998</v>
      </c>
      <c r="D35" s="12">
        <v>1917.0810000000001</v>
      </c>
      <c r="E35" s="12">
        <v>2013.1880000000001</v>
      </c>
      <c r="F35" s="12">
        <v>2020.9939999999999</v>
      </c>
      <c r="G35" s="12">
        <v>2020.9939999999999</v>
      </c>
      <c r="H35" s="12">
        <v>2015.0759999999998</v>
      </c>
      <c r="I35" s="12">
        <v>2039.806</v>
      </c>
      <c r="J35" s="12">
        <v>0</v>
      </c>
      <c r="K35" s="12">
        <v>0</v>
      </c>
      <c r="L35" s="12">
        <v>0</v>
      </c>
      <c r="M35" s="12">
        <v>0</v>
      </c>
      <c r="N35" s="12">
        <v>0</v>
      </c>
    </row>
    <row r="36" spans="2:14" x14ac:dyDescent="0.35">
      <c r="B36" s="11" t="s">
        <v>15</v>
      </c>
      <c r="C36" s="12">
        <v>1033.3339999999998</v>
      </c>
      <c r="D36" s="12">
        <v>1009.153</v>
      </c>
      <c r="E36" s="12">
        <v>1014.8739999999999</v>
      </c>
      <c r="F36" s="12">
        <v>1024.2729999999999</v>
      </c>
      <c r="G36" s="12">
        <v>1022.1009999999999</v>
      </c>
      <c r="H36" s="12">
        <v>996.08899999999994</v>
      </c>
      <c r="I36" s="12">
        <v>1001.309</v>
      </c>
      <c r="J36" s="12">
        <v>0</v>
      </c>
      <c r="K36" s="12">
        <v>0</v>
      </c>
      <c r="L36" s="12">
        <v>0</v>
      </c>
      <c r="M36" s="12">
        <v>0</v>
      </c>
      <c r="N36" s="12">
        <v>0</v>
      </c>
    </row>
    <row r="37" spans="2:14" x14ac:dyDescent="0.35">
      <c r="B37" s="10"/>
      <c r="C37" s="5"/>
      <c r="D37" s="5"/>
      <c r="E37" s="5"/>
      <c r="F37" s="5"/>
      <c r="G37" s="5"/>
      <c r="H37" s="5"/>
      <c r="I37" s="5"/>
      <c r="J37" s="5"/>
      <c r="K37" s="5"/>
      <c r="L37" s="5"/>
      <c r="M37" s="5"/>
      <c r="N37" s="5"/>
    </row>
    <row r="38" spans="2:14" x14ac:dyDescent="0.35">
      <c r="B38" s="2" t="s">
        <v>14</v>
      </c>
      <c r="C38" s="9">
        <v>0.65629624406321441</v>
      </c>
      <c r="D38" s="9">
        <v>0.65513591872693699</v>
      </c>
      <c r="E38" s="9">
        <v>0.66484371852359703</v>
      </c>
      <c r="F38" s="9">
        <v>0.66365083915466194</v>
      </c>
      <c r="G38" s="9">
        <v>0.66412451796608385</v>
      </c>
      <c r="H38" s="9">
        <v>0.66920145525070851</v>
      </c>
      <c r="I38" s="9">
        <v>0.67074280321526814</v>
      </c>
      <c r="J38" s="9">
        <v>0</v>
      </c>
      <c r="K38" s="9">
        <v>0</v>
      </c>
      <c r="L38" s="9">
        <v>0</v>
      </c>
      <c r="M38" s="9">
        <v>0</v>
      </c>
      <c r="N38" s="9">
        <v>0</v>
      </c>
    </row>
    <row r="39" spans="2:14" x14ac:dyDescent="0.35">
      <c r="B39" s="2" t="s">
        <v>15</v>
      </c>
      <c r="C39" s="9">
        <v>0.34370375593678559</v>
      </c>
      <c r="D39" s="9">
        <v>0.34486408127306289</v>
      </c>
      <c r="E39" s="9">
        <v>0.33515628147640303</v>
      </c>
      <c r="F39" s="9">
        <v>0.336349160845338</v>
      </c>
      <c r="G39" s="9">
        <v>0.3358754820339161</v>
      </c>
      <c r="H39" s="9">
        <v>0.33079854474929138</v>
      </c>
      <c r="I39" s="9">
        <v>0.32925719678473192</v>
      </c>
      <c r="J39" s="9">
        <v>0</v>
      </c>
      <c r="K39" s="9">
        <v>0</v>
      </c>
      <c r="L39" s="9">
        <v>0</v>
      </c>
      <c r="M39" s="9">
        <v>0</v>
      </c>
      <c r="N39" s="9">
        <v>0</v>
      </c>
    </row>
    <row r="40" spans="2:14" x14ac:dyDescent="0.35"/>
    <row r="41" spans="2:14" x14ac:dyDescent="0.35"/>
    <row r="42" spans="2:14" x14ac:dyDescent="0.35"/>
    <row r="43" spans="2:14" x14ac:dyDescent="0.35"/>
    <row r="44" spans="2:14" x14ac:dyDescent="0.35"/>
    <row r="45" spans="2:14" x14ac:dyDescent="0.35"/>
    <row r="46" spans="2:14" x14ac:dyDescent="0.35"/>
    <row r="47" spans="2:14" x14ac:dyDescent="0.35"/>
    <row r="48" spans="2:14"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3:N33"/>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3"/>
  <sheetViews>
    <sheetView showGridLines="0" topLeftCell="B1" workbookViewId="0">
      <selection activeCell="Q23" sqref="Q23"/>
    </sheetView>
  </sheetViews>
  <sheetFormatPr baseColWidth="10" defaultRowHeight="14.5" x14ac:dyDescent="0.35"/>
  <cols>
    <col min="1" max="1" width="13.453125" customWidth="1"/>
  </cols>
  <sheetData>
    <row r="1" spans="1:15" s="1" customFormat="1" x14ac:dyDescent="0.35"/>
    <row r="2" spans="1:15" s="1" customFormat="1" ht="31" x14ac:dyDescent="0.7">
      <c r="A2" s="3"/>
      <c r="C2" s="17"/>
    </row>
    <row r="3" spans="1:15" s="1" customFormat="1" x14ac:dyDescent="0.35"/>
    <row r="4" spans="1:15" s="1" customFormat="1" ht="18.5" x14ac:dyDescent="0.45">
      <c r="A4" s="7"/>
    </row>
    <row r="5" spans="1:15" s="1" customFormat="1" ht="18.5" x14ac:dyDescent="0.45">
      <c r="A5" s="7"/>
    </row>
    <row r="6" spans="1:15" s="1" customFormat="1" ht="21" x14ac:dyDescent="0.5">
      <c r="C6" s="52" t="s">
        <v>36</v>
      </c>
      <c r="D6" s="51"/>
      <c r="E6" s="51"/>
      <c r="F6" s="51"/>
      <c r="G6" s="51"/>
      <c r="H6" s="51"/>
      <c r="I6" s="51"/>
      <c r="J6" s="51"/>
      <c r="K6" s="51"/>
      <c r="L6" s="51"/>
      <c r="M6" s="51"/>
      <c r="N6" s="51"/>
      <c r="O6" s="51"/>
    </row>
    <row r="7" spans="1:15" s="1" customFormat="1" x14ac:dyDescent="0.3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3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3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3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3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3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3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35">
      <c r="B14" s="2">
        <v>2021</v>
      </c>
      <c r="C14" s="8">
        <v>2408854.7916379785</v>
      </c>
      <c r="D14" s="8">
        <v>2173768.196252693</v>
      </c>
      <c r="E14" s="8">
        <v>2357168.5740933488</v>
      </c>
      <c r="F14" s="8">
        <v>2422161.719342838</v>
      </c>
      <c r="G14" s="8">
        <v>2500803.4222657774</v>
      </c>
      <c r="H14" s="8">
        <v>2421915.8386840718</v>
      </c>
      <c r="I14" s="8">
        <v>2512181.372</v>
      </c>
      <c r="J14" s="8">
        <v>2451614.8636513604</v>
      </c>
      <c r="K14" s="8">
        <v>2426567.8263257025</v>
      </c>
      <c r="L14" s="8">
        <v>2452518.3753012777</v>
      </c>
      <c r="M14" s="8">
        <v>2407792.5704505495</v>
      </c>
      <c r="N14" s="8">
        <v>2695648.711334765</v>
      </c>
      <c r="O14" s="13">
        <f t="shared" si="1"/>
        <v>29230996.261340369</v>
      </c>
    </row>
    <row r="15" spans="1:15" s="1" customFormat="1" x14ac:dyDescent="0.35">
      <c r="B15" s="2">
        <v>2022</v>
      </c>
      <c r="C15" s="8">
        <v>2694731.9845195999</v>
      </c>
      <c r="D15" s="8">
        <v>2437594.9625550676</v>
      </c>
      <c r="E15" s="8">
        <v>2719654.0740237902</v>
      </c>
      <c r="F15" s="8">
        <v>2819296.7369476687</v>
      </c>
      <c r="G15" s="8">
        <v>3146053.556973611</v>
      </c>
      <c r="H15" s="8">
        <v>3293697.4058286063</v>
      </c>
      <c r="I15" s="8">
        <v>3515151.4747364996</v>
      </c>
      <c r="J15" s="8">
        <v>0</v>
      </c>
      <c r="K15" s="8">
        <v>0</v>
      </c>
      <c r="L15" s="8">
        <v>0</v>
      </c>
      <c r="M15" s="8">
        <v>0</v>
      </c>
      <c r="N15" s="8">
        <v>0</v>
      </c>
      <c r="O15" s="13">
        <f t="shared" ref="O15" si="2">SUM(C15:N15)</f>
        <v>20626180.195584845</v>
      </c>
    </row>
    <row r="16" spans="1:15" s="1" customFormat="1" x14ac:dyDescent="0.35">
      <c r="B16" s="2"/>
      <c r="C16" s="18"/>
      <c r="D16" s="18"/>
      <c r="E16" s="18"/>
      <c r="F16" s="18"/>
      <c r="G16" s="18"/>
      <c r="H16" s="18"/>
      <c r="I16" s="18"/>
      <c r="J16" s="18"/>
      <c r="K16" s="18"/>
      <c r="L16" s="18"/>
      <c r="M16" s="18"/>
      <c r="N16" s="18"/>
      <c r="O16" s="13"/>
    </row>
    <row r="17" spans="4:4" s="1" customFormat="1" x14ac:dyDescent="0.35"/>
    <row r="18" spans="4:4" s="1" customFormat="1" x14ac:dyDescent="0.35"/>
    <row r="19" spans="4:4" s="1" customFormat="1" x14ac:dyDescent="0.35"/>
    <row r="20" spans="4:4" s="1" customFormat="1" x14ac:dyDescent="0.35"/>
    <row r="21" spans="4:4" s="1" customFormat="1" x14ac:dyDescent="0.35"/>
    <row r="22" spans="4:4" s="1" customFormat="1" x14ac:dyDescent="0.35"/>
    <row r="23" spans="4:4" s="1" customFormat="1" x14ac:dyDescent="0.35"/>
    <row r="24" spans="4:4" s="1" customFormat="1" x14ac:dyDescent="0.35"/>
    <row r="25" spans="4:4" s="1" customFormat="1" x14ac:dyDescent="0.35"/>
    <row r="26" spans="4:4" s="1" customFormat="1" x14ac:dyDescent="0.35"/>
    <row r="27" spans="4:4" s="1" customFormat="1" x14ac:dyDescent="0.35"/>
    <row r="28" spans="4:4" s="1" customFormat="1" x14ac:dyDescent="0.35"/>
    <row r="29" spans="4:4" s="1" customFormat="1" x14ac:dyDescent="0.35"/>
    <row r="30" spans="4:4" s="1" customFormat="1" x14ac:dyDescent="0.35"/>
    <row r="31" spans="4:4" s="1" customFormat="1" x14ac:dyDescent="0.35">
      <c r="D31" s="4"/>
    </row>
    <row r="32" spans="4:4" s="1" customFormat="1" x14ac:dyDescent="0.35">
      <c r="D32" s="4"/>
    </row>
    <row r="33" spans="1:15" s="1" customFormat="1" ht="18.5" x14ac:dyDescent="0.45">
      <c r="A33" s="7"/>
    </row>
    <row r="34" spans="1:15" s="1" customFormat="1" ht="21" x14ac:dyDescent="0.5">
      <c r="C34" s="52" t="s">
        <v>51</v>
      </c>
      <c r="D34" s="51"/>
      <c r="E34" s="51"/>
      <c r="F34" s="51"/>
      <c r="G34" s="51"/>
      <c r="H34" s="51"/>
      <c r="I34" s="51"/>
      <c r="J34" s="51"/>
      <c r="K34" s="51"/>
      <c r="L34" s="51"/>
      <c r="M34" s="51"/>
      <c r="N34" s="51"/>
      <c r="O34" s="51"/>
    </row>
    <row r="35" spans="1:15" s="1" customFormat="1" x14ac:dyDescent="0.3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35">
      <c r="B36" s="2">
        <f t="shared" ref="B36:B43" si="3">B8</f>
        <v>2015</v>
      </c>
      <c r="C36" s="6">
        <v>261318.34120619021</v>
      </c>
      <c r="D36" s="6">
        <v>141903.91456</v>
      </c>
      <c r="E36" s="6">
        <v>160681.77361608474</v>
      </c>
      <c r="F36" s="6">
        <v>159954.52287916373</v>
      </c>
      <c r="G36" s="6">
        <v>181677.43559020312</v>
      </c>
      <c r="H36" s="6">
        <v>215418.89627420274</v>
      </c>
      <c r="I36" s="6">
        <v>244989.18700000001</v>
      </c>
      <c r="J36" s="6">
        <v>235890.85027486982</v>
      </c>
      <c r="K36" s="6">
        <v>250009.095</v>
      </c>
      <c r="L36" s="6">
        <v>191980.12352346734</v>
      </c>
      <c r="M36" s="6">
        <v>199530.97899999999</v>
      </c>
      <c r="N36" s="6">
        <v>214723.87598072071</v>
      </c>
      <c r="O36" s="13">
        <f t="shared" ref="O36:O39" si="4">SUM(C36:N36)</f>
        <v>2458078.9949049023</v>
      </c>
    </row>
    <row r="37" spans="1:15" s="1" customFormat="1" x14ac:dyDescent="0.35">
      <c r="B37" s="2">
        <f t="shared" si="3"/>
        <v>2016</v>
      </c>
      <c r="C37" s="6">
        <v>235903.09291172019</v>
      </c>
      <c r="D37" s="6">
        <v>254650.59110194127</v>
      </c>
      <c r="E37" s="6">
        <v>248425.97994050523</v>
      </c>
      <c r="F37" s="6">
        <v>270687.75229580334</v>
      </c>
      <c r="G37" s="6">
        <v>283507.3400261096</v>
      </c>
      <c r="H37" s="6">
        <v>292820.05297191505</v>
      </c>
      <c r="I37" s="6">
        <v>320615.90964413004</v>
      </c>
      <c r="J37" s="6">
        <v>348014.81564378168</v>
      </c>
      <c r="K37" s="6">
        <v>338807.94860999996</v>
      </c>
      <c r="L37" s="6">
        <v>338820.21165939514</v>
      </c>
      <c r="M37" s="6">
        <v>320858.14726956357</v>
      </c>
      <c r="N37" s="6">
        <v>382727.18060700945</v>
      </c>
      <c r="O37" s="13">
        <f t="shared" si="4"/>
        <v>3635839.0226818742</v>
      </c>
    </row>
    <row r="38" spans="1:15" s="1" customFormat="1" ht="12.75" customHeight="1" x14ac:dyDescent="0.35">
      <c r="B38" s="2">
        <f t="shared" si="3"/>
        <v>2017</v>
      </c>
      <c r="C38" s="6">
        <v>380222.24982656568</v>
      </c>
      <c r="D38" s="6">
        <v>428502.9969185841</v>
      </c>
      <c r="E38" s="6">
        <v>500955.69434775587</v>
      </c>
      <c r="F38" s="6">
        <v>495255.53509999998</v>
      </c>
      <c r="G38" s="6">
        <v>517298.53753331711</v>
      </c>
      <c r="H38" s="6">
        <v>398427.24683825718</v>
      </c>
      <c r="I38" s="6">
        <v>603419.40247389348</v>
      </c>
      <c r="J38" s="6">
        <v>667973.66663999995</v>
      </c>
      <c r="K38" s="6">
        <v>692403.49485014216</v>
      </c>
      <c r="L38" s="6">
        <v>760969.17448593152</v>
      </c>
      <c r="M38" s="6">
        <v>789037.66459932551</v>
      </c>
      <c r="N38" s="6">
        <v>926372.3993746239</v>
      </c>
      <c r="O38" s="13">
        <f t="shared" si="4"/>
        <v>7160838.0629883958</v>
      </c>
    </row>
    <row r="39" spans="1:15" s="1" customFormat="1" ht="12.75" customHeight="1" x14ac:dyDescent="0.35">
      <c r="B39" s="2">
        <f t="shared" si="3"/>
        <v>2018</v>
      </c>
      <c r="C39" s="6">
        <v>978468.27872458869</v>
      </c>
      <c r="D39" s="6">
        <v>937137.20906000002</v>
      </c>
      <c r="E39" s="6">
        <v>1110199.7112833839</v>
      </c>
      <c r="F39" s="6">
        <v>1090229.3080785957</v>
      </c>
      <c r="G39" s="6">
        <v>1170512.1541844811</v>
      </c>
      <c r="H39" s="6">
        <v>1018295.812239519</v>
      </c>
      <c r="I39" s="6">
        <v>1140133.1184161881</v>
      </c>
      <c r="J39" s="6">
        <v>999343.14573365077</v>
      </c>
      <c r="K39" s="6">
        <v>907808.88150604255</v>
      </c>
      <c r="L39" s="6">
        <v>883825.97920175781</v>
      </c>
      <c r="M39" s="6">
        <v>922678.03888419725</v>
      </c>
      <c r="N39" s="6">
        <v>1012620.723899988</v>
      </c>
      <c r="O39" s="13">
        <f t="shared" si="4"/>
        <v>12171252.361212393</v>
      </c>
    </row>
    <row r="40" spans="1:15" s="1" customFormat="1" ht="12.75" customHeight="1" x14ac:dyDescent="0.35">
      <c r="B40" s="2">
        <f t="shared" si="3"/>
        <v>2019</v>
      </c>
      <c r="C40" s="6">
        <v>1007982.3732966362</v>
      </c>
      <c r="D40" s="6">
        <v>952616.76635044953</v>
      </c>
      <c r="E40" s="6">
        <v>1129815.6786929094</v>
      </c>
      <c r="F40" s="6">
        <v>1118398.2210431001</v>
      </c>
      <c r="G40" s="6">
        <v>1150217.4550000001</v>
      </c>
      <c r="H40" s="6">
        <v>1186623.6870004721</v>
      </c>
      <c r="I40" s="6">
        <v>1330812.699</v>
      </c>
      <c r="J40" s="6">
        <v>1473280.0353533779</v>
      </c>
      <c r="K40" s="6">
        <v>1466448.1584373075</v>
      </c>
      <c r="L40" s="6">
        <v>1536100.2679095725</v>
      </c>
      <c r="M40" s="6">
        <v>1441770.1991338928</v>
      </c>
      <c r="N40" s="6">
        <v>1473565.9203460561</v>
      </c>
      <c r="O40" s="13">
        <f t="shared" ref="O40" si="5">SUM(C40:N40)</f>
        <v>15267631.461563777</v>
      </c>
    </row>
    <row r="41" spans="1:15" s="1" customFormat="1" ht="12.75" customHeight="1" x14ac:dyDescent="0.35">
      <c r="B41" s="2">
        <f t="shared" si="3"/>
        <v>2020</v>
      </c>
      <c r="C41" s="6">
        <v>1019103.4649126985</v>
      </c>
      <c r="D41" s="6">
        <v>805837.35505259968</v>
      </c>
      <c r="E41" s="6">
        <v>886115.6963816972</v>
      </c>
      <c r="F41" s="6">
        <v>1079723.4645546176</v>
      </c>
      <c r="G41" s="6">
        <v>970040.0883194136</v>
      </c>
      <c r="H41" s="6">
        <v>925406.89579941169</v>
      </c>
      <c r="I41" s="6">
        <v>926286.75548623188</v>
      </c>
      <c r="J41" s="6">
        <v>941195.84015822713</v>
      </c>
      <c r="K41" s="6">
        <v>914678.19627059449</v>
      </c>
      <c r="L41" s="6">
        <v>923984.73188549606</v>
      </c>
      <c r="M41" s="6">
        <v>911296.41604966694</v>
      </c>
      <c r="N41" s="6">
        <v>947568.11290694878</v>
      </c>
      <c r="O41" s="13">
        <f t="shared" ref="O41:O42" si="6">SUM(C41:N41)</f>
        <v>11251237.017777605</v>
      </c>
    </row>
    <row r="42" spans="1:15" s="1" customFormat="1" ht="12.75" customHeight="1" x14ac:dyDescent="0.35">
      <c r="B42" s="2">
        <f t="shared" si="3"/>
        <v>2021</v>
      </c>
      <c r="C42" s="6">
        <v>982555.09308890917</v>
      </c>
      <c r="D42" s="6">
        <v>883272.28933547181</v>
      </c>
      <c r="E42" s="6">
        <v>953969.67610721663</v>
      </c>
      <c r="F42" s="6">
        <v>967473.97233987297</v>
      </c>
      <c r="G42" s="6">
        <v>982779.25227983587</v>
      </c>
      <c r="H42" s="6">
        <v>941931.83576631476</v>
      </c>
      <c r="I42" s="6">
        <v>976002.03799999994</v>
      </c>
      <c r="J42" s="6">
        <v>944349.196984526</v>
      </c>
      <c r="K42" s="6">
        <v>937034.56895077159</v>
      </c>
      <c r="L42" s="6">
        <v>937856.38015550491</v>
      </c>
      <c r="M42" s="6">
        <v>916487.7247261384</v>
      </c>
      <c r="N42" s="6">
        <v>1024000.7521468099</v>
      </c>
      <c r="O42" s="13">
        <f t="shared" si="6"/>
        <v>11447712.779881373</v>
      </c>
    </row>
    <row r="43" spans="1:15" s="1" customFormat="1" ht="12.75" customHeight="1" x14ac:dyDescent="0.35">
      <c r="B43" s="2">
        <f t="shared" si="3"/>
        <v>2022</v>
      </c>
      <c r="C43" s="6">
        <v>1025150.2796997363</v>
      </c>
      <c r="D43" s="6">
        <v>923686.15373659274</v>
      </c>
      <c r="E43" s="6">
        <v>965816.09876734274</v>
      </c>
      <c r="F43" s="6">
        <v>1004850.976781684</v>
      </c>
      <c r="G43" s="6">
        <v>1124147.0934591638</v>
      </c>
      <c r="H43" s="6">
        <v>1173312.7251536122</v>
      </c>
      <c r="I43" s="6">
        <v>1248471.5104298596</v>
      </c>
      <c r="J43" s="6">
        <v>0</v>
      </c>
      <c r="K43" s="6">
        <v>0</v>
      </c>
      <c r="L43" s="6">
        <v>0</v>
      </c>
      <c r="M43" s="6">
        <v>0</v>
      </c>
      <c r="N43" s="6">
        <v>0</v>
      </c>
      <c r="O43" s="13">
        <f t="shared" ref="O43" si="7">SUM(C43:N43)</f>
        <v>7465434.8380279914</v>
      </c>
    </row>
    <row r="44" spans="1:15" s="1" customFormat="1" x14ac:dyDescent="0.35"/>
    <row r="45" spans="1:15" s="1" customFormat="1" x14ac:dyDescent="0.35"/>
    <row r="46" spans="1:15" s="1" customFormat="1" x14ac:dyDescent="0.35"/>
    <row r="47" spans="1:15" s="1" customFormat="1" x14ac:dyDescent="0.35"/>
    <row r="48" spans="1:15" s="1" customFormat="1" x14ac:dyDescent="0.35"/>
    <row r="49" spans="2:15" s="1" customFormat="1" x14ac:dyDescent="0.35"/>
    <row r="50" spans="2:15" s="1" customFormat="1" x14ac:dyDescent="0.35"/>
    <row r="51" spans="2:15" s="1" customFormat="1" x14ac:dyDescent="0.35"/>
    <row r="52" spans="2:15" s="1" customFormat="1" x14ac:dyDescent="0.35"/>
    <row r="53" spans="2:15" s="1" customFormat="1" x14ac:dyDescent="0.35"/>
    <row r="54" spans="2:15" s="1" customFormat="1" x14ac:dyDescent="0.35"/>
    <row r="55" spans="2:15" s="1" customFormat="1" x14ac:dyDescent="0.35"/>
    <row r="56" spans="2:15" s="1" customFormat="1" x14ac:dyDescent="0.35"/>
    <row r="57" spans="2:15" s="1" customFormat="1" x14ac:dyDescent="0.35"/>
    <row r="58" spans="2:15" s="1" customFormat="1" x14ac:dyDescent="0.35"/>
    <row r="59" spans="2:15" s="1" customFormat="1" x14ac:dyDescent="0.35"/>
    <row r="60" spans="2:15" s="1" customFormat="1" x14ac:dyDescent="0.35"/>
    <row r="61" spans="2:15" s="1" customFormat="1" ht="21" x14ac:dyDescent="0.5">
      <c r="C61" s="52" t="s">
        <v>52</v>
      </c>
      <c r="D61" s="51"/>
      <c r="E61" s="51"/>
      <c r="F61" s="51"/>
      <c r="G61" s="51"/>
      <c r="H61" s="51"/>
      <c r="I61" s="51"/>
      <c r="J61" s="51"/>
      <c r="K61" s="51"/>
      <c r="L61" s="51"/>
      <c r="M61" s="51"/>
      <c r="N61" s="51"/>
      <c r="O61" s="51"/>
    </row>
    <row r="62" spans="2:15" s="1" customFormat="1" x14ac:dyDescent="0.35">
      <c r="C62" s="5" t="s">
        <v>0</v>
      </c>
      <c r="D62" s="5" t="s">
        <v>1</v>
      </c>
      <c r="E62" s="5" t="s">
        <v>2</v>
      </c>
      <c r="F62" s="5" t="s">
        <v>3</v>
      </c>
      <c r="G62" s="5" t="s">
        <v>4</v>
      </c>
      <c r="H62" s="5" t="s">
        <v>5</v>
      </c>
      <c r="I62" s="5" t="s">
        <v>6</v>
      </c>
      <c r="J62" s="5" t="s">
        <v>7</v>
      </c>
      <c r="K62" s="5" t="s">
        <v>8</v>
      </c>
      <c r="L62" s="5" t="s">
        <v>9</v>
      </c>
      <c r="M62" s="5" t="s">
        <v>10</v>
      </c>
      <c r="N62" s="5" t="s">
        <v>11</v>
      </c>
      <c r="O62" s="14" t="s">
        <v>16</v>
      </c>
    </row>
    <row r="63" spans="2:15" s="1" customFormat="1" hidden="1" x14ac:dyDescent="0.35">
      <c r="B63" s="2">
        <f t="shared" ref="B63:B70" si="8">B36</f>
        <v>2015</v>
      </c>
      <c r="C63" s="6">
        <v>0</v>
      </c>
      <c r="D63" s="6">
        <v>0</v>
      </c>
      <c r="E63" s="6">
        <v>0</v>
      </c>
      <c r="F63" s="6">
        <v>0</v>
      </c>
      <c r="G63" s="6">
        <v>0</v>
      </c>
      <c r="H63" s="6">
        <v>0</v>
      </c>
      <c r="I63" s="6">
        <v>0</v>
      </c>
      <c r="J63" s="6">
        <v>0</v>
      </c>
      <c r="K63" s="6">
        <v>0</v>
      </c>
      <c r="L63" s="6">
        <v>0</v>
      </c>
      <c r="M63" s="6">
        <v>0</v>
      </c>
      <c r="N63" s="6">
        <v>0</v>
      </c>
      <c r="O63" s="13">
        <f t="shared" ref="O63:O67" si="9">SUM(C63:N63)</f>
        <v>0</v>
      </c>
    </row>
    <row r="64" spans="2:15" s="1" customFormat="1" x14ac:dyDescent="0.35">
      <c r="B64" s="2">
        <f t="shared" si="8"/>
        <v>2016</v>
      </c>
      <c r="C64" s="6">
        <v>0</v>
      </c>
      <c r="D64" s="6">
        <v>0</v>
      </c>
      <c r="E64" s="6">
        <v>0</v>
      </c>
      <c r="F64" s="6">
        <v>0</v>
      </c>
      <c r="G64" s="6">
        <v>0</v>
      </c>
      <c r="H64" s="6">
        <v>0</v>
      </c>
      <c r="I64" s="6">
        <v>0</v>
      </c>
      <c r="J64" s="6">
        <v>0</v>
      </c>
      <c r="K64" s="6">
        <v>0</v>
      </c>
      <c r="L64" s="6">
        <v>0</v>
      </c>
      <c r="M64" s="6">
        <v>0</v>
      </c>
      <c r="N64" s="6">
        <v>0</v>
      </c>
      <c r="O64" s="13">
        <f t="shared" si="9"/>
        <v>0</v>
      </c>
    </row>
    <row r="65" spans="2:15" s="1" customFormat="1" x14ac:dyDescent="0.35">
      <c r="B65" s="2">
        <f t="shared" si="8"/>
        <v>2017</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35">
      <c r="B66" s="2">
        <f t="shared" si="8"/>
        <v>2018</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35">
      <c r="B67" s="2">
        <f t="shared" si="8"/>
        <v>2019</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35">
      <c r="B68" s="2">
        <f t="shared" si="8"/>
        <v>2020</v>
      </c>
      <c r="C68" s="6">
        <v>413718.97311045864</v>
      </c>
      <c r="D68" s="6">
        <v>721421.24131850863</v>
      </c>
      <c r="E68" s="6">
        <v>882604.12232150882</v>
      </c>
      <c r="F68" s="6">
        <v>1139215.2042154795</v>
      </c>
      <c r="G68" s="6">
        <v>1103343.5992472607</v>
      </c>
      <c r="H68" s="6">
        <v>1103576.7611232938</v>
      </c>
      <c r="I68" s="6">
        <v>1119722.7363966629</v>
      </c>
      <c r="J68" s="6">
        <v>1217354.7980150788</v>
      </c>
      <c r="K68" s="6">
        <v>1187669.8716905275</v>
      </c>
      <c r="L68" s="6">
        <v>1203449.9340227728</v>
      </c>
      <c r="M68" s="6">
        <v>1194014.6436623302</v>
      </c>
      <c r="N68" s="6">
        <v>1324311.6514591936</v>
      </c>
      <c r="O68" s="13">
        <f t="shared" ref="O68:O69" si="10">SUM(C68:N68)</f>
        <v>12610403.536583075</v>
      </c>
    </row>
    <row r="69" spans="2:15" s="1" customFormat="1" x14ac:dyDescent="0.35">
      <c r="B69" s="2">
        <f t="shared" si="8"/>
        <v>2021</v>
      </c>
      <c r="C69" s="6">
        <v>1385841.1884626397</v>
      </c>
      <c r="D69" s="6">
        <v>1254294.9811140981</v>
      </c>
      <c r="E69" s="6">
        <v>1363936.7403031613</v>
      </c>
      <c r="F69" s="6">
        <v>1415132.5865325285</v>
      </c>
      <c r="G69" s="6">
        <v>1478708.9892046838</v>
      </c>
      <c r="H69" s="6">
        <v>1440368.8727964889</v>
      </c>
      <c r="I69" s="6">
        <v>1494841.1710000001</v>
      </c>
      <c r="J69" s="6">
        <v>1467575.2350842748</v>
      </c>
      <c r="K69" s="6">
        <v>1450120.7012539008</v>
      </c>
      <c r="L69" s="6">
        <v>1475187.3713761801</v>
      </c>
      <c r="M69" s="6">
        <v>1453215.0707531462</v>
      </c>
      <c r="N69" s="6">
        <v>1629008.122382663</v>
      </c>
      <c r="O69" s="13">
        <f t="shared" si="10"/>
        <v>17308231.030263767</v>
      </c>
    </row>
    <row r="70" spans="2:15" s="1" customFormat="1" x14ac:dyDescent="0.35">
      <c r="B70" s="2">
        <f t="shared" si="8"/>
        <v>2022</v>
      </c>
      <c r="C70" s="6">
        <v>1627456.4715414632</v>
      </c>
      <c r="D70" s="6">
        <v>1476666.1083675392</v>
      </c>
      <c r="E70" s="6">
        <v>1729038.3937307002</v>
      </c>
      <c r="F70" s="6">
        <v>1785767.247486508</v>
      </c>
      <c r="G70" s="6">
        <v>1990940.1703920709</v>
      </c>
      <c r="H70" s="6">
        <v>2090704.3805213482</v>
      </c>
      <c r="I70" s="6">
        <v>2241856.1181285479</v>
      </c>
      <c r="J70" s="6">
        <v>0</v>
      </c>
      <c r="K70" s="6">
        <v>0</v>
      </c>
      <c r="L70" s="6">
        <v>0</v>
      </c>
      <c r="M70" s="6">
        <v>0</v>
      </c>
      <c r="N70" s="6">
        <v>0</v>
      </c>
      <c r="O70" s="13">
        <f t="shared" ref="O70" si="11">SUM(C70:N70)</f>
        <v>12942428.890168175</v>
      </c>
    </row>
    <row r="71" spans="2:15" s="1" customFormat="1" x14ac:dyDescent="0.35"/>
    <row r="72" spans="2:15" s="1" customFormat="1" x14ac:dyDescent="0.35"/>
    <row r="73" spans="2:15" s="1" customFormat="1" x14ac:dyDescent="0.35"/>
    <row r="74" spans="2:15" s="1" customFormat="1" x14ac:dyDescent="0.35"/>
    <row r="75" spans="2:15" s="1" customFormat="1" x14ac:dyDescent="0.35"/>
    <row r="76" spans="2:15" s="1" customFormat="1" x14ac:dyDescent="0.35"/>
    <row r="77" spans="2:15" s="1" customFormat="1" x14ac:dyDescent="0.35"/>
    <row r="78" spans="2:15" s="1" customFormat="1" x14ac:dyDescent="0.35"/>
    <row r="79" spans="2:15" s="1" customFormat="1" x14ac:dyDescent="0.35"/>
    <row r="80" spans="2:15" s="1" customFormat="1" x14ac:dyDescent="0.35"/>
    <row r="81" spans="2:15" s="1" customFormat="1" x14ac:dyDescent="0.35"/>
    <row r="82" spans="2:15" s="1" customFormat="1" x14ac:dyDescent="0.35"/>
    <row r="83" spans="2:15" s="1" customFormat="1" x14ac:dyDescent="0.35"/>
    <row r="84" spans="2:15" s="1" customFormat="1" x14ac:dyDescent="0.35"/>
    <row r="85" spans="2:15" s="1" customFormat="1" x14ac:dyDescent="0.35"/>
    <row r="86" spans="2:15" s="1" customFormat="1" x14ac:dyDescent="0.35"/>
    <row r="87" spans="2:15" s="1" customFormat="1" x14ac:dyDescent="0.35"/>
    <row r="88" spans="2:15" s="1" customFormat="1" x14ac:dyDescent="0.35"/>
    <row r="89" spans="2:15" s="1" customFormat="1" x14ac:dyDescent="0.35"/>
    <row r="90" spans="2:15" s="1" customFormat="1" ht="21" x14ac:dyDescent="0.5">
      <c r="C90" s="52" t="s">
        <v>59</v>
      </c>
      <c r="D90" s="51"/>
      <c r="E90" s="51"/>
      <c r="F90" s="51"/>
      <c r="G90" s="51"/>
      <c r="H90" s="51"/>
      <c r="I90" s="51"/>
      <c r="J90" s="51"/>
      <c r="K90" s="51"/>
      <c r="L90" s="51"/>
      <c r="M90" s="51"/>
      <c r="N90" s="51"/>
      <c r="O90" s="51"/>
    </row>
    <row r="91" spans="2:15" s="1" customFormat="1" x14ac:dyDescent="0.35">
      <c r="C91" s="5" t="s">
        <v>0</v>
      </c>
      <c r="D91" s="5" t="s">
        <v>1</v>
      </c>
      <c r="E91" s="5" t="s">
        <v>2</v>
      </c>
      <c r="F91" s="5" t="s">
        <v>3</v>
      </c>
      <c r="G91" s="5" t="s">
        <v>4</v>
      </c>
      <c r="H91" s="5" t="s">
        <v>5</v>
      </c>
      <c r="I91" s="5" t="s">
        <v>6</v>
      </c>
      <c r="J91" s="5" t="s">
        <v>7</v>
      </c>
      <c r="K91" s="5" t="s">
        <v>8</v>
      </c>
      <c r="L91" s="5" t="s">
        <v>9</v>
      </c>
      <c r="M91" s="5" t="s">
        <v>10</v>
      </c>
      <c r="N91" s="5" t="s">
        <v>11</v>
      </c>
      <c r="O91" s="14" t="s">
        <v>16</v>
      </c>
    </row>
    <row r="92" spans="2:15" s="1" customFormat="1" hidden="1" x14ac:dyDescent="0.35">
      <c r="B92" s="2">
        <f t="shared" ref="B92:B99" si="12">B36</f>
        <v>2015</v>
      </c>
      <c r="C92" s="6">
        <v>27858.045190000001</v>
      </c>
      <c r="D92" s="6">
        <v>19964.197059999999</v>
      </c>
      <c r="E92" s="6">
        <v>22759.766367611206</v>
      </c>
      <c r="F92" s="6">
        <v>29201.769897308157</v>
      </c>
      <c r="G92" s="6">
        <v>25732.091840000001</v>
      </c>
      <c r="H92" s="6">
        <v>28955.173995607227</v>
      </c>
      <c r="I92" s="6">
        <v>28656.613000000001</v>
      </c>
      <c r="J92" s="6">
        <v>26781.043635907499</v>
      </c>
      <c r="K92" s="6">
        <v>29100.698</v>
      </c>
      <c r="L92" s="6">
        <v>31157.855212157665</v>
      </c>
      <c r="M92" s="6">
        <v>26604.964200000002</v>
      </c>
      <c r="N92" s="6">
        <v>30502.489174858398</v>
      </c>
      <c r="O92" s="13">
        <f t="shared" ref="O92:O95" si="13">SUM(C92:N92)</f>
        <v>327274.70757345011</v>
      </c>
    </row>
    <row r="93" spans="2:15" s="1" customFormat="1" x14ac:dyDescent="0.35">
      <c r="B93" s="2">
        <f t="shared" si="12"/>
        <v>2016</v>
      </c>
      <c r="C93" s="6">
        <v>21335.133989275855</v>
      </c>
      <c r="D93" s="6">
        <v>19532.336891015002</v>
      </c>
      <c r="E93" s="6">
        <v>19313.569647503333</v>
      </c>
      <c r="F93" s="6">
        <v>20550.617681678115</v>
      </c>
      <c r="G93" s="6">
        <v>32066.609471095584</v>
      </c>
      <c r="H93" s="6">
        <v>33383.309113150361</v>
      </c>
      <c r="I93" s="6">
        <v>35495.630113670792</v>
      </c>
      <c r="J93" s="6">
        <v>39992.764810000001</v>
      </c>
      <c r="K93" s="6">
        <v>38306.610950000002</v>
      </c>
      <c r="L93" s="6">
        <v>37188.976232945774</v>
      </c>
      <c r="M93" s="6">
        <v>40729.636356240429</v>
      </c>
      <c r="N93" s="6">
        <v>49180.231809999997</v>
      </c>
      <c r="O93" s="13">
        <f t="shared" si="13"/>
        <v>387075.42706657527</v>
      </c>
    </row>
    <row r="94" spans="2:15" s="1" customFormat="1" x14ac:dyDescent="0.35">
      <c r="B94" s="2">
        <f t="shared" si="12"/>
        <v>2017</v>
      </c>
      <c r="C94" s="6">
        <v>43138.429343993725</v>
      </c>
      <c r="D94" s="6">
        <v>35009.00394991551</v>
      </c>
      <c r="E94" s="6">
        <v>28389.6734</v>
      </c>
      <c r="F94" s="6">
        <v>27972.801800000001</v>
      </c>
      <c r="G94" s="6">
        <v>28116.193789999998</v>
      </c>
      <c r="H94" s="6">
        <v>22002.868900110599</v>
      </c>
      <c r="I94" s="6">
        <v>30926.130660324263</v>
      </c>
      <c r="J94" s="6">
        <v>30717.707683623317</v>
      </c>
      <c r="K94" s="6">
        <v>30378.862615676946</v>
      </c>
      <c r="L94" s="6">
        <v>32868.780366714105</v>
      </c>
      <c r="M94" s="6">
        <v>35537.079271438</v>
      </c>
      <c r="N94" s="6">
        <v>42040.249431219156</v>
      </c>
      <c r="O94" s="13">
        <f t="shared" si="13"/>
        <v>387097.78121301567</v>
      </c>
    </row>
    <row r="95" spans="2:15" s="1" customFormat="1" x14ac:dyDescent="0.35">
      <c r="B95" s="2">
        <f t="shared" si="12"/>
        <v>2018</v>
      </c>
      <c r="C95" s="6">
        <v>41189.736115340573</v>
      </c>
      <c r="D95" s="6">
        <v>35137.04737</v>
      </c>
      <c r="E95" s="6">
        <v>36966.816282759515</v>
      </c>
      <c r="F95" s="6">
        <v>36485.222918711283</v>
      </c>
      <c r="G95" s="6">
        <v>41558.724237040704</v>
      </c>
      <c r="H95" s="6">
        <v>37797.134274832104</v>
      </c>
      <c r="I95" s="6">
        <v>42927.847420568723</v>
      </c>
      <c r="J95" s="6">
        <v>38263.165286349344</v>
      </c>
      <c r="K95" s="6">
        <v>34011.672380145261</v>
      </c>
      <c r="L95" s="6">
        <v>31946.79249333277</v>
      </c>
      <c r="M95" s="6">
        <v>38139.513092163666</v>
      </c>
      <c r="N95" s="6">
        <v>42064.578720012098</v>
      </c>
      <c r="O95" s="13">
        <f t="shared" si="13"/>
        <v>456488.25059125602</v>
      </c>
    </row>
    <row r="96" spans="2:15" s="1" customFormat="1" x14ac:dyDescent="0.35">
      <c r="B96" s="2">
        <f t="shared" si="12"/>
        <v>2019</v>
      </c>
      <c r="C96" s="6">
        <v>42238.432034538113</v>
      </c>
      <c r="D96" s="6">
        <v>39568.195099999997</v>
      </c>
      <c r="E96" s="6">
        <v>46942.201780000003</v>
      </c>
      <c r="F96" s="6">
        <v>46427.766109999997</v>
      </c>
      <c r="G96" s="6">
        <v>47634.031000000003</v>
      </c>
      <c r="H96" s="6">
        <v>49186.221000000005</v>
      </c>
      <c r="I96" s="6">
        <v>55367.883000000002</v>
      </c>
      <c r="J96" s="6">
        <v>61146.365000000005</v>
      </c>
      <c r="K96" s="6">
        <v>60874.850160000002</v>
      </c>
      <c r="L96" s="6">
        <v>63789.634115246568</v>
      </c>
      <c r="M96" s="6">
        <v>59829.207590142105</v>
      </c>
      <c r="N96" s="6">
        <v>61190.830739436919</v>
      </c>
      <c r="O96" s="13">
        <f t="shared" ref="O96" si="14">SUM(C96:N96)</f>
        <v>634195.61762936378</v>
      </c>
    </row>
    <row r="97" spans="2:15" s="1" customFormat="1" x14ac:dyDescent="0.35">
      <c r="B97" s="2">
        <f t="shared" si="12"/>
        <v>2020</v>
      </c>
      <c r="C97" s="6">
        <v>54273.067580945004</v>
      </c>
      <c r="D97" s="6">
        <v>40883.31901747654</v>
      </c>
      <c r="E97" s="6">
        <v>44426.39170023043</v>
      </c>
      <c r="F97" s="6">
        <v>48509.842567085288</v>
      </c>
      <c r="G97" s="6">
        <v>44407.42383292743</v>
      </c>
      <c r="H97" s="6">
        <v>44874.512612429957</v>
      </c>
      <c r="I97" s="6">
        <v>44316.235937812096</v>
      </c>
      <c r="J97" s="6">
        <v>41285.558734369406</v>
      </c>
      <c r="K97" s="6">
        <v>40379.909286712165</v>
      </c>
      <c r="L97" s="6">
        <v>40903.528295518401</v>
      </c>
      <c r="M97" s="6">
        <v>39772.437211210396</v>
      </c>
      <c r="N97" s="6">
        <v>38851.182906785405</v>
      </c>
      <c r="O97" s="13">
        <f t="shared" ref="O97:O98" si="15">SUM(C97:N97)</f>
        <v>522883.40968350251</v>
      </c>
    </row>
    <row r="98" spans="2:15" s="1" customFormat="1" x14ac:dyDescent="0.35">
      <c r="B98" s="2">
        <f t="shared" si="12"/>
        <v>2021</v>
      </c>
      <c r="C98" s="6">
        <v>40458.510086429815</v>
      </c>
      <c r="D98" s="6">
        <v>36200.925803123202</v>
      </c>
      <c r="E98" s="6">
        <v>39262.157682970945</v>
      </c>
      <c r="F98" s="6">
        <v>39555.1604704368</v>
      </c>
      <c r="G98" s="6">
        <v>39315.180781257412</v>
      </c>
      <c r="H98" s="6">
        <v>39615.130121267874</v>
      </c>
      <c r="I98" s="6">
        <v>41338.163</v>
      </c>
      <c r="J98" s="6">
        <v>39690.431582559344</v>
      </c>
      <c r="K98" s="6">
        <v>39412.556121030073</v>
      </c>
      <c r="L98" s="6">
        <v>39474.623769592872</v>
      </c>
      <c r="M98" s="6">
        <v>38089.774971264836</v>
      </c>
      <c r="N98" s="6">
        <v>42639.836805292296</v>
      </c>
      <c r="O98" s="13">
        <f t="shared" si="15"/>
        <v>475052.45119522541</v>
      </c>
    </row>
    <row r="99" spans="2:15" s="1" customFormat="1" x14ac:dyDescent="0.35">
      <c r="B99" s="2">
        <f t="shared" si="12"/>
        <v>2022</v>
      </c>
      <c r="C99" s="6">
        <v>42125.233278400847</v>
      </c>
      <c r="D99" s="6">
        <v>37242.700450935707</v>
      </c>
      <c r="E99" s="6">
        <v>24799.581525747264</v>
      </c>
      <c r="F99" s="6">
        <v>28678.512679476687</v>
      </c>
      <c r="G99" s="6">
        <v>30966.293122376104</v>
      </c>
      <c r="H99" s="6">
        <v>29680.300153646069</v>
      </c>
      <c r="I99" s="6">
        <v>24823.84617809215</v>
      </c>
      <c r="J99" s="6">
        <v>0</v>
      </c>
      <c r="K99" s="6">
        <v>0</v>
      </c>
      <c r="L99" s="6">
        <v>0</v>
      </c>
      <c r="M99" s="6">
        <v>0</v>
      </c>
      <c r="N99" s="6">
        <v>0</v>
      </c>
      <c r="O99" s="13">
        <f t="shared" ref="O99" si="16">SUM(C99:N99)</f>
        <v>218316.46738867485</v>
      </c>
    </row>
    <row r="100" spans="2:15" s="1" customFormat="1" x14ac:dyDescent="0.35"/>
    <row r="101" spans="2:15" s="1" customFormat="1" x14ac:dyDescent="0.35"/>
    <row r="102" spans="2:15" s="1" customFormat="1" x14ac:dyDescent="0.35"/>
    <row r="103" spans="2:15" s="1" customFormat="1" x14ac:dyDescent="0.35"/>
    <row r="104" spans="2:15" s="1" customFormat="1" x14ac:dyDescent="0.35"/>
    <row r="105" spans="2:15" s="1" customFormat="1" x14ac:dyDescent="0.35"/>
    <row r="106" spans="2:15" s="1" customFormat="1" x14ac:dyDescent="0.35"/>
    <row r="107" spans="2:15" s="1" customFormat="1" x14ac:dyDescent="0.35"/>
    <row r="108" spans="2:15" s="1" customFormat="1" x14ac:dyDescent="0.35"/>
    <row r="109" spans="2:15" s="1" customFormat="1" x14ac:dyDescent="0.35"/>
    <row r="110" spans="2:15" s="1" customFormat="1" x14ac:dyDescent="0.35"/>
    <row r="111" spans="2:15" s="1" customFormat="1" x14ac:dyDescent="0.35"/>
    <row r="112" spans="2:15"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sheetData>
  <mergeCells count="4">
    <mergeCell ref="C6:O6"/>
    <mergeCell ref="C34:O34"/>
    <mergeCell ref="C90:O90"/>
    <mergeCell ref="C61:O6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9"/>
  <sheetViews>
    <sheetView showGridLines="0" workbookViewId="0">
      <selection activeCell="A10" sqref="A10"/>
    </sheetView>
  </sheetViews>
  <sheetFormatPr baseColWidth="10" defaultRowHeight="14.5" x14ac:dyDescent="0.35"/>
  <sheetData>
    <row r="1" spans="1:28" s="1" customFormat="1" x14ac:dyDescent="0.35"/>
    <row r="2" spans="1:28" s="1" customFormat="1" ht="31" x14ac:dyDescent="0.7">
      <c r="A2" s="3"/>
      <c r="C2" s="17"/>
    </row>
    <row r="3" spans="1:28" s="1" customFormat="1" x14ac:dyDescent="0.35"/>
    <row r="4" spans="1:28" s="1" customFormat="1" ht="18.5" x14ac:dyDescent="0.45">
      <c r="A4" s="7"/>
    </row>
    <row r="5" spans="1:28" s="1" customFormat="1" ht="18.5" x14ac:dyDescent="0.45">
      <c r="A5" s="7"/>
    </row>
    <row r="6" spans="1:28" s="1" customFormat="1" ht="21" x14ac:dyDescent="0.5">
      <c r="C6" s="52" t="s">
        <v>12</v>
      </c>
      <c r="D6" s="51"/>
      <c r="E6" s="51"/>
      <c r="F6" s="51"/>
      <c r="G6" s="51"/>
      <c r="H6" s="51"/>
      <c r="I6" s="51"/>
      <c r="J6" s="51"/>
      <c r="K6" s="51"/>
      <c r="L6" s="51"/>
      <c r="M6" s="51"/>
      <c r="N6" s="51"/>
      <c r="O6" s="51"/>
      <c r="Q6" s="53" t="s">
        <v>13</v>
      </c>
      <c r="R6" s="54"/>
      <c r="S6" s="54"/>
      <c r="T6" s="54"/>
      <c r="U6" s="54"/>
      <c r="V6" s="54"/>
      <c r="W6" s="54"/>
      <c r="X6" s="54"/>
      <c r="Y6" s="54"/>
      <c r="Z6" s="54"/>
      <c r="AA6" s="54"/>
      <c r="AB6" s="54"/>
    </row>
    <row r="7" spans="1:28" s="1" customFormat="1" x14ac:dyDescent="0.3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3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3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3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3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3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3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35">
      <c r="B14" s="2">
        <v>2021</v>
      </c>
      <c r="C14" s="8">
        <v>4531541.1530508073</v>
      </c>
      <c r="D14" s="8">
        <v>4037286.0374156316</v>
      </c>
      <c r="E14" s="8">
        <v>4540804.5641743038</v>
      </c>
      <c r="F14" s="8">
        <v>4692178.4187849062</v>
      </c>
      <c r="G14" s="8">
        <v>4859630.6909586145</v>
      </c>
      <c r="H14" s="8">
        <v>4711532.9797939472</v>
      </c>
      <c r="I14" s="8">
        <v>4878717.0925500002</v>
      </c>
      <c r="J14" s="8">
        <v>4882258.3160776943</v>
      </c>
      <c r="K14" s="8">
        <v>4775380.0643417463</v>
      </c>
      <c r="L14" s="8">
        <v>4744279.4953959631</v>
      </c>
      <c r="M14" s="8">
        <v>4494280.7919829134</v>
      </c>
      <c r="N14" s="8">
        <v>4670500.8775766268</v>
      </c>
      <c r="O14" s="13">
        <f t="shared" si="1"/>
        <v>55818390.482103154</v>
      </c>
      <c r="P14" s="2">
        <v>2021</v>
      </c>
      <c r="Q14" s="8">
        <v>1555.7235629988704</v>
      </c>
      <c r="R14" s="8">
        <v>1392.8933445721652</v>
      </c>
      <c r="S14" s="8">
        <v>1504.8553023740369</v>
      </c>
      <c r="T14" s="8">
        <v>1541.0389198637376</v>
      </c>
      <c r="U14" s="8">
        <v>1592.8650907768117</v>
      </c>
      <c r="V14" s="8">
        <v>1529.5660399414564</v>
      </c>
      <c r="W14" s="8">
        <v>1551.4123449054186</v>
      </c>
      <c r="X14" s="8">
        <v>1577.9557846949924</v>
      </c>
      <c r="Y14" s="8">
        <v>1542.779756186457</v>
      </c>
      <c r="Z14" s="8">
        <v>1529.9276053419071</v>
      </c>
      <c r="AA14" s="8">
        <v>1452.7325089789401</v>
      </c>
      <c r="AB14" s="8">
        <v>1484.3993888797122</v>
      </c>
    </row>
    <row r="15" spans="1:28" s="1" customFormat="1" x14ac:dyDescent="0.35">
      <c r="B15" s="2">
        <v>2022</v>
      </c>
      <c r="C15" s="8">
        <v>4563200.6529600369</v>
      </c>
      <c r="D15" s="8">
        <v>3998277.3061868022</v>
      </c>
      <c r="E15" s="8">
        <v>4412666.0560190631</v>
      </c>
      <c r="F15" s="8">
        <v>4056919.9792323103</v>
      </c>
      <c r="G15" s="8">
        <v>4119689.3362741475</v>
      </c>
      <c r="H15" s="8">
        <v>3970674.3215042986</v>
      </c>
      <c r="I15" s="8">
        <v>4155002.3753574993</v>
      </c>
      <c r="J15" s="8">
        <v>0</v>
      </c>
      <c r="K15" s="8">
        <v>0</v>
      </c>
      <c r="L15" s="8">
        <v>0</v>
      </c>
      <c r="M15" s="8">
        <v>0</v>
      </c>
      <c r="N15" s="8">
        <v>0</v>
      </c>
      <c r="O15" s="13">
        <f t="shared" ref="O15" si="2">SUM(C15:N15)</f>
        <v>29276430.027534157</v>
      </c>
      <c r="P15" s="2">
        <v>2022</v>
      </c>
      <c r="Q15" s="8">
        <v>1517.7950241795561</v>
      </c>
      <c r="R15" s="8">
        <v>1366.3559736462639</v>
      </c>
      <c r="S15" s="8">
        <v>1457.2574986968771</v>
      </c>
      <c r="T15" s="8">
        <v>1332.2050182241198</v>
      </c>
      <c r="U15" s="8">
        <v>1353.7826904103051</v>
      </c>
      <c r="V15" s="8">
        <v>1318.6505294476717</v>
      </c>
      <c r="W15" s="8">
        <v>1366.2759794869644</v>
      </c>
      <c r="X15" s="8">
        <v>0</v>
      </c>
      <c r="Y15" s="8">
        <v>0</v>
      </c>
      <c r="Z15" s="8">
        <v>0</v>
      </c>
      <c r="AA15" s="8">
        <v>0</v>
      </c>
      <c r="AB15" s="8">
        <v>0</v>
      </c>
    </row>
    <row r="16" spans="1:28" s="1" customFormat="1" x14ac:dyDescent="0.35">
      <c r="B16" s="2"/>
      <c r="C16" s="18"/>
      <c r="D16" s="18"/>
      <c r="E16" s="18"/>
      <c r="F16" s="18"/>
      <c r="G16" s="18"/>
      <c r="H16" s="18"/>
      <c r="I16" s="18"/>
      <c r="J16" s="18"/>
      <c r="K16" s="18"/>
      <c r="L16" s="18"/>
      <c r="M16" s="18"/>
      <c r="N16" s="18"/>
      <c r="O16" s="13"/>
      <c r="P16" s="2"/>
    </row>
    <row r="17" spans="4:4" s="1" customFormat="1" x14ac:dyDescent="0.35"/>
    <row r="18" spans="4:4" s="1" customFormat="1" x14ac:dyDescent="0.35"/>
    <row r="19" spans="4:4" s="1" customFormat="1" x14ac:dyDescent="0.35"/>
    <row r="20" spans="4:4" s="1" customFormat="1" x14ac:dyDescent="0.35"/>
    <row r="21" spans="4:4" s="1" customFormat="1" x14ac:dyDescent="0.35"/>
    <row r="22" spans="4:4" s="1" customFormat="1" x14ac:dyDescent="0.35"/>
    <row r="23" spans="4:4" s="1" customFormat="1" x14ac:dyDescent="0.35"/>
    <row r="24" spans="4:4" s="1" customFormat="1" x14ac:dyDescent="0.35"/>
    <row r="25" spans="4:4" s="1" customFormat="1" x14ac:dyDescent="0.35"/>
    <row r="26" spans="4:4" s="1" customFormat="1" x14ac:dyDescent="0.35"/>
    <row r="27" spans="4:4" s="1" customFormat="1" x14ac:dyDescent="0.35"/>
    <row r="28" spans="4:4" s="1" customFormat="1" x14ac:dyDescent="0.35"/>
    <row r="29" spans="4:4" s="1" customFormat="1" x14ac:dyDescent="0.35"/>
    <row r="30" spans="4:4" s="1" customFormat="1" x14ac:dyDescent="0.35"/>
    <row r="31" spans="4:4" s="1" customFormat="1" x14ac:dyDescent="0.35">
      <c r="D31" s="4"/>
    </row>
    <row r="32" spans="4:4" s="1" customFormat="1" x14ac:dyDescent="0.35">
      <c r="D32" s="4"/>
    </row>
    <row r="33" spans="1:15" s="1" customFormat="1" ht="18.5" x14ac:dyDescent="0.45">
      <c r="A33" s="7"/>
    </row>
    <row r="34" spans="1:15" s="1" customFormat="1" ht="21" x14ac:dyDescent="0.5">
      <c r="C34" s="52" t="s">
        <v>53</v>
      </c>
      <c r="D34" s="51"/>
      <c r="E34" s="51"/>
      <c r="F34" s="51"/>
      <c r="G34" s="51"/>
      <c r="H34" s="51"/>
      <c r="I34" s="51"/>
      <c r="J34" s="51"/>
      <c r="K34" s="51"/>
      <c r="L34" s="51"/>
      <c r="M34" s="51"/>
      <c r="N34" s="51"/>
      <c r="O34" s="51"/>
    </row>
    <row r="35" spans="1:15" s="1" customFormat="1" x14ac:dyDescent="0.3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35">
      <c r="B36" s="2">
        <f t="shared" ref="B36:B43" si="3">B8</f>
        <v>2015</v>
      </c>
      <c r="C36" s="6">
        <v>1606333.4820690504</v>
      </c>
      <c r="D36" s="6">
        <v>1757411.0568798925</v>
      </c>
      <c r="E36" s="6">
        <v>1860162.2351834252</v>
      </c>
      <c r="F36" s="6">
        <v>2098793.3786612619</v>
      </c>
      <c r="G36" s="6">
        <v>1979551.0257923519</v>
      </c>
      <c r="H36" s="6">
        <v>1717368.1362828808</v>
      </c>
      <c r="I36" s="6">
        <v>2340589.7087738295</v>
      </c>
      <c r="J36" s="6">
        <v>2606695.2514660866</v>
      </c>
      <c r="K36" s="6">
        <v>2905220.3103322908</v>
      </c>
      <c r="L36" s="6">
        <v>1984901.6490016058</v>
      </c>
      <c r="M36" s="6">
        <v>1940228.6501150685</v>
      </c>
      <c r="N36" s="6">
        <v>2178977.9808631726</v>
      </c>
      <c r="O36" s="13">
        <f t="shared" ref="O36:O39" si="4">SUM(C36:N36)</f>
        <v>24976232.865420915</v>
      </c>
    </row>
    <row r="37" spans="1:15" s="1" customFormat="1" x14ac:dyDescent="0.35">
      <c r="B37" s="2">
        <f t="shared" si="3"/>
        <v>2016</v>
      </c>
      <c r="C37" s="6">
        <v>2226093.3091640915</v>
      </c>
      <c r="D37" s="6">
        <v>2320135.0021553617</v>
      </c>
      <c r="E37" s="6">
        <v>2274111.9902664088</v>
      </c>
      <c r="F37" s="6">
        <v>2526794.8704422438</v>
      </c>
      <c r="G37" s="6">
        <v>2500868.7817683164</v>
      </c>
      <c r="H37" s="6">
        <v>2471115.7015965823</v>
      </c>
      <c r="I37" s="6">
        <v>2363852.9782832759</v>
      </c>
      <c r="J37" s="6">
        <v>2449927.9533046405</v>
      </c>
      <c r="K37" s="6">
        <v>2714390.8749330859</v>
      </c>
      <c r="L37" s="6">
        <v>2747632.9292659154</v>
      </c>
      <c r="M37" s="6">
        <v>2608583.3022762435</v>
      </c>
      <c r="N37" s="6">
        <v>2830164.1301046181</v>
      </c>
      <c r="O37" s="13">
        <f t="shared" si="4"/>
        <v>30033671.823560782</v>
      </c>
    </row>
    <row r="38" spans="1:15" s="1" customFormat="1" ht="12.75" customHeight="1" x14ac:dyDescent="0.35">
      <c r="B38" s="2">
        <f t="shared" si="3"/>
        <v>2017</v>
      </c>
      <c r="C38" s="6">
        <v>2798915.391193856</v>
      </c>
      <c r="D38" s="6">
        <v>2708507.1096732244</v>
      </c>
      <c r="E38" s="6">
        <v>3061215.3613801417</v>
      </c>
      <c r="F38" s="6">
        <v>2970911.0940222004</v>
      </c>
      <c r="G38" s="6">
        <v>3040805.2619679924</v>
      </c>
      <c r="H38" s="6">
        <v>2513480.3176438753</v>
      </c>
      <c r="I38" s="6">
        <v>3365511.0312507749</v>
      </c>
      <c r="J38" s="6">
        <v>3580436.7965191072</v>
      </c>
      <c r="K38" s="6">
        <v>3361524.3351311539</v>
      </c>
      <c r="L38" s="6">
        <v>3335934.5006928514</v>
      </c>
      <c r="M38" s="6">
        <v>2787992.1680373698</v>
      </c>
      <c r="N38" s="6">
        <v>3203732.39800253</v>
      </c>
      <c r="O38" s="13">
        <f t="shared" si="4"/>
        <v>36728965.765515074</v>
      </c>
    </row>
    <row r="39" spans="1:15" s="1" customFormat="1" ht="12.75" customHeight="1" x14ac:dyDescent="0.35">
      <c r="B39" s="2">
        <f t="shared" si="3"/>
        <v>2018</v>
      </c>
      <c r="C39" s="6">
        <v>3268127.1560498746</v>
      </c>
      <c r="D39" s="6">
        <v>2960518.7091903575</v>
      </c>
      <c r="E39" s="6">
        <v>3399788.4434908167</v>
      </c>
      <c r="F39" s="6">
        <v>3304906.3236671207</v>
      </c>
      <c r="G39" s="6">
        <v>3492911.0817747335</v>
      </c>
      <c r="H39" s="6">
        <v>3300924.8024340831</v>
      </c>
      <c r="I39" s="6">
        <v>3448603.5659300038</v>
      </c>
      <c r="J39" s="6">
        <v>3528173.0115610966</v>
      </c>
      <c r="K39" s="6">
        <v>3369626.1930255117</v>
      </c>
      <c r="L39" s="6">
        <v>3364260.879498594</v>
      </c>
      <c r="M39" s="6">
        <v>3181888.5755841401</v>
      </c>
      <c r="N39" s="6">
        <v>3413454.9955177149</v>
      </c>
      <c r="O39" s="13">
        <f t="shared" si="4"/>
        <v>40033183.737724051</v>
      </c>
    </row>
    <row r="40" spans="1:15" s="1" customFormat="1" ht="12.75" customHeight="1" x14ac:dyDescent="0.35">
      <c r="B40" s="2">
        <f t="shared" si="3"/>
        <v>2019</v>
      </c>
      <c r="C40" s="6">
        <v>3367510.5418114359</v>
      </c>
      <c r="D40" s="6">
        <v>2995707.1935077244</v>
      </c>
      <c r="E40" s="6">
        <v>3382590.8993947553</v>
      </c>
      <c r="F40" s="6">
        <v>3209954.8324308749</v>
      </c>
      <c r="G40" s="6">
        <v>3251146.0920541431</v>
      </c>
      <c r="H40" s="6">
        <v>3269085.4740660773</v>
      </c>
      <c r="I40" s="6">
        <v>3445052.7130655805</v>
      </c>
      <c r="J40" s="6">
        <v>3474993.5254833801</v>
      </c>
      <c r="K40" s="6">
        <v>3255644.0539703337</v>
      </c>
      <c r="L40" s="6">
        <v>3388972.1995592336</v>
      </c>
      <c r="M40" s="6">
        <v>3378477.9194517946</v>
      </c>
      <c r="N40" s="6">
        <v>3552894.2601023689</v>
      </c>
      <c r="O40" s="13">
        <f t="shared" ref="O40" si="5">SUM(C40:N40)</f>
        <v>39972029.704897702</v>
      </c>
    </row>
    <row r="41" spans="1:15" s="1" customFormat="1" ht="12.75" customHeight="1" x14ac:dyDescent="0.35">
      <c r="B41" s="2">
        <f t="shared" si="3"/>
        <v>2020</v>
      </c>
      <c r="C41" s="6">
        <v>2553542.4647483346</v>
      </c>
      <c r="D41" s="6">
        <v>1914783.4209632282</v>
      </c>
      <c r="E41" s="6">
        <v>2175089.6833495223</v>
      </c>
      <c r="F41" s="6">
        <v>2003293.8952778822</v>
      </c>
      <c r="G41" s="6">
        <v>1962510.7023836342</v>
      </c>
      <c r="H41" s="6">
        <v>1844603.727897106</v>
      </c>
      <c r="I41" s="6">
        <v>1850370.1716649109</v>
      </c>
      <c r="J41" s="6">
        <v>1896365.7563300165</v>
      </c>
      <c r="K41" s="6">
        <v>1840205.182399937</v>
      </c>
      <c r="L41" s="6">
        <v>1870450.2369923361</v>
      </c>
      <c r="M41" s="6">
        <v>1777011.8575959567</v>
      </c>
      <c r="N41" s="6">
        <v>1808480.0121253373</v>
      </c>
      <c r="O41" s="13">
        <f t="shared" ref="O41:O42" si="6">SUM(C41:N41)</f>
        <v>23496707.111728203</v>
      </c>
    </row>
    <row r="42" spans="1:15" s="1" customFormat="1" ht="12.75" customHeight="1" x14ac:dyDescent="0.35">
      <c r="B42" s="2">
        <f t="shared" si="3"/>
        <v>2021</v>
      </c>
      <c r="C42" s="6">
        <v>1848435.2652661651</v>
      </c>
      <c r="D42" s="6">
        <v>1639009.952563158</v>
      </c>
      <c r="E42" s="6">
        <v>1837369.7687820764</v>
      </c>
      <c r="F42" s="6">
        <v>1876404.9792472082</v>
      </c>
      <c r="G42" s="6">
        <v>1912345.2854304079</v>
      </c>
      <c r="H42" s="6">
        <v>1833702.6223838185</v>
      </c>
      <c r="I42" s="6">
        <v>1896825.1971057858</v>
      </c>
      <c r="J42" s="6">
        <v>1881267.9452740503</v>
      </c>
      <c r="K42" s="6">
        <v>1844525.7490706791</v>
      </c>
      <c r="L42" s="6">
        <v>1814485.7060530127</v>
      </c>
      <c r="M42" s="6">
        <v>1710700.5526019307</v>
      </c>
      <c r="N42" s="6">
        <v>1774263.923865509</v>
      </c>
      <c r="O42" s="13">
        <f t="shared" si="6"/>
        <v>21869336.947643802</v>
      </c>
    </row>
    <row r="43" spans="1:15" s="1" customFormat="1" ht="12.75" customHeight="1" x14ac:dyDescent="0.35">
      <c r="B43" s="2">
        <f t="shared" si="3"/>
        <v>2022</v>
      </c>
      <c r="C43" s="6">
        <v>1735995.8429944329</v>
      </c>
      <c r="D43" s="6">
        <v>1515103.940870625</v>
      </c>
      <c r="E43" s="6">
        <v>1578824.4219867326</v>
      </c>
      <c r="F43" s="6">
        <v>1443792.3366096106</v>
      </c>
      <c r="G43" s="6">
        <v>1469774.0238727238</v>
      </c>
      <c r="H43" s="6">
        <v>1410516.8219340381</v>
      </c>
      <c r="I43" s="6">
        <v>1468332.0388350142</v>
      </c>
      <c r="J43" s="6">
        <v>0</v>
      </c>
      <c r="K43" s="6">
        <v>0</v>
      </c>
      <c r="L43" s="6">
        <v>0</v>
      </c>
      <c r="M43" s="6">
        <v>0</v>
      </c>
      <c r="N43" s="6">
        <v>0</v>
      </c>
      <c r="O43" s="13">
        <f t="shared" ref="O43" si="7">SUM(C43:N43)</f>
        <v>10622339.427103177</v>
      </c>
    </row>
    <row r="44" spans="1:15" s="1" customFormat="1" x14ac:dyDescent="0.35"/>
    <row r="45" spans="1:15" s="1" customFormat="1" x14ac:dyDescent="0.35"/>
    <row r="46" spans="1:15" s="1" customFormat="1" x14ac:dyDescent="0.35"/>
    <row r="47" spans="1:15" s="1" customFormat="1" x14ac:dyDescent="0.35"/>
    <row r="48" spans="1:15" s="1" customFormat="1" x14ac:dyDescent="0.35"/>
    <row r="49" spans="2:15" s="1" customFormat="1" x14ac:dyDescent="0.35"/>
    <row r="50" spans="2:15" s="1" customFormat="1" x14ac:dyDescent="0.35"/>
    <row r="51" spans="2:15" s="1" customFormat="1" x14ac:dyDescent="0.35"/>
    <row r="52" spans="2:15" s="1" customFormat="1" x14ac:dyDescent="0.35"/>
    <row r="53" spans="2:15" s="1" customFormat="1" x14ac:dyDescent="0.35"/>
    <row r="54" spans="2:15" s="1" customFormat="1" x14ac:dyDescent="0.35"/>
    <row r="55" spans="2:15" s="1" customFormat="1" x14ac:dyDescent="0.35"/>
    <row r="56" spans="2:15" s="1" customFormat="1" x14ac:dyDescent="0.35"/>
    <row r="57" spans="2:15" s="1" customFormat="1" x14ac:dyDescent="0.35"/>
    <row r="58" spans="2:15" s="1" customFormat="1" x14ac:dyDescent="0.35"/>
    <row r="59" spans="2:15" s="1" customFormat="1" x14ac:dyDescent="0.35"/>
    <row r="60" spans="2:15" s="1" customFormat="1" x14ac:dyDescent="0.35"/>
    <row r="61" spans="2:15" s="1" customFormat="1" x14ac:dyDescent="0.35"/>
    <row r="62" spans="2:15" s="1" customFormat="1" ht="21" x14ac:dyDescent="0.5">
      <c r="C62" s="52" t="s">
        <v>54</v>
      </c>
      <c r="D62" s="51"/>
      <c r="E62" s="51"/>
      <c r="F62" s="51"/>
      <c r="G62" s="51"/>
      <c r="H62" s="51"/>
      <c r="I62" s="51"/>
      <c r="J62" s="51"/>
      <c r="K62" s="51"/>
      <c r="L62" s="51"/>
      <c r="M62" s="51"/>
      <c r="N62" s="51"/>
      <c r="O62" s="51"/>
    </row>
    <row r="63" spans="2:15" s="1" customFormat="1" x14ac:dyDescent="0.35">
      <c r="C63" s="5" t="s">
        <v>0</v>
      </c>
      <c r="D63" s="5" t="s">
        <v>1</v>
      </c>
      <c r="E63" s="5" t="s">
        <v>2</v>
      </c>
      <c r="F63" s="5" t="s">
        <v>3</v>
      </c>
      <c r="G63" s="5" t="s">
        <v>4</v>
      </c>
      <c r="H63" s="5" t="s">
        <v>5</v>
      </c>
      <c r="I63" s="5" t="s">
        <v>6</v>
      </c>
      <c r="J63" s="5" t="s">
        <v>7</v>
      </c>
      <c r="K63" s="5" t="s">
        <v>8</v>
      </c>
      <c r="L63" s="5" t="s">
        <v>9</v>
      </c>
      <c r="M63" s="5" t="s">
        <v>10</v>
      </c>
      <c r="N63" s="5" t="s">
        <v>11</v>
      </c>
      <c r="O63" s="14" t="s">
        <v>16</v>
      </c>
    </row>
    <row r="64" spans="2:15" s="1" customFormat="1" x14ac:dyDescent="0.35">
      <c r="B64" s="2">
        <f t="shared" ref="B64:B71" si="8">B36</f>
        <v>2015</v>
      </c>
      <c r="C64" s="6">
        <v>0</v>
      </c>
      <c r="D64" s="6">
        <v>0</v>
      </c>
      <c r="E64" s="6">
        <v>0</v>
      </c>
      <c r="F64" s="6">
        <v>0</v>
      </c>
      <c r="G64" s="6">
        <v>0</v>
      </c>
      <c r="H64" s="6">
        <v>0</v>
      </c>
      <c r="I64" s="6">
        <v>0</v>
      </c>
      <c r="J64" s="6">
        <v>0</v>
      </c>
      <c r="K64" s="6">
        <v>0</v>
      </c>
      <c r="L64" s="6">
        <v>0</v>
      </c>
      <c r="M64" s="6">
        <v>0</v>
      </c>
      <c r="N64" s="6">
        <v>0</v>
      </c>
      <c r="O64" s="13">
        <f t="shared" ref="O64:O70" si="9">SUM(C64:N64)</f>
        <v>0</v>
      </c>
    </row>
    <row r="65" spans="2:15" s="1" customFormat="1" x14ac:dyDescent="0.35">
      <c r="B65" s="2">
        <f t="shared" si="8"/>
        <v>2016</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35">
      <c r="B66" s="2">
        <f t="shared" si="8"/>
        <v>2017</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35">
      <c r="B67" s="2">
        <f t="shared" si="8"/>
        <v>2018</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35">
      <c r="B68" s="2">
        <f t="shared" si="8"/>
        <v>2019</v>
      </c>
      <c r="C68" s="6">
        <v>0</v>
      </c>
      <c r="D68" s="6">
        <v>0</v>
      </c>
      <c r="E68" s="6">
        <v>0</v>
      </c>
      <c r="F68" s="6">
        <v>0</v>
      </c>
      <c r="G68" s="6">
        <v>0</v>
      </c>
      <c r="H68" s="6">
        <v>0</v>
      </c>
      <c r="I68" s="6">
        <v>0</v>
      </c>
      <c r="J68" s="6">
        <v>0</v>
      </c>
      <c r="K68" s="6">
        <v>0</v>
      </c>
      <c r="L68" s="6">
        <v>0</v>
      </c>
      <c r="M68" s="6">
        <v>0</v>
      </c>
      <c r="N68" s="6">
        <v>0</v>
      </c>
      <c r="O68" s="13">
        <f t="shared" si="9"/>
        <v>0</v>
      </c>
    </row>
    <row r="69" spans="2:15" s="1" customFormat="1" x14ac:dyDescent="0.35">
      <c r="B69" s="2">
        <f t="shared" si="8"/>
        <v>2020</v>
      </c>
      <c r="C69" s="6">
        <v>1065914.3952756214</v>
      </c>
      <c r="D69" s="6">
        <v>1732446.5963692325</v>
      </c>
      <c r="E69" s="6">
        <v>2188822.1869208096</v>
      </c>
      <c r="F69" s="6">
        <v>2156692.3882218483</v>
      </c>
      <c r="G69" s="6">
        <v>2237302.9597427021</v>
      </c>
      <c r="H69" s="6">
        <v>2206664.4085529489</v>
      </c>
      <c r="I69" s="6">
        <v>2262469.2357390774</v>
      </c>
      <c r="J69" s="6">
        <v>2472399.1462877747</v>
      </c>
      <c r="K69" s="6">
        <v>2404432.6210499965</v>
      </c>
      <c r="L69" s="6">
        <v>2442779.5083093587</v>
      </c>
      <c r="M69" s="6">
        <v>2328229.4699658584</v>
      </c>
      <c r="N69" s="6">
        <v>2529675.1239795042</v>
      </c>
      <c r="O69" s="13">
        <f t="shared" si="9"/>
        <v>26027828.040414732</v>
      </c>
    </row>
    <row r="70" spans="2:15" s="1" customFormat="1" x14ac:dyDescent="0.35">
      <c r="B70" s="2">
        <f t="shared" si="8"/>
        <v>2021</v>
      </c>
      <c r="C70" s="6">
        <v>2606997.263339832</v>
      </c>
      <c r="D70" s="6">
        <v>2330972.9706316153</v>
      </c>
      <c r="E70" s="6">
        <v>2627784.2580863247</v>
      </c>
      <c r="F70" s="6">
        <v>2739322.3158140709</v>
      </c>
      <c r="G70" s="6">
        <v>2871301.0777565548</v>
      </c>
      <c r="H70" s="6">
        <v>2800973.6050569327</v>
      </c>
      <c r="I70" s="6">
        <v>2901835.6709889476</v>
      </c>
      <c r="J70" s="6">
        <v>2922140.1912910119</v>
      </c>
      <c r="K70" s="6">
        <v>2853410.4965099311</v>
      </c>
      <c r="L70" s="6">
        <v>2853580.552618484</v>
      </c>
      <c r="M70" s="6">
        <v>2712524.771278867</v>
      </c>
      <c r="N70" s="6">
        <v>2822679.5097991889</v>
      </c>
      <c r="O70" s="13">
        <f t="shared" si="9"/>
        <v>33043522.683171764</v>
      </c>
    </row>
    <row r="71" spans="2:15" s="1" customFormat="1" x14ac:dyDescent="0.35">
      <c r="B71" s="2">
        <f t="shared" si="8"/>
        <v>2022</v>
      </c>
      <c r="C71" s="6">
        <v>2755933.9908832288</v>
      </c>
      <c r="D71" s="6">
        <v>0</v>
      </c>
      <c r="E71" s="6">
        <v>0</v>
      </c>
      <c r="F71" s="6">
        <v>0</v>
      </c>
      <c r="G71" s="6">
        <v>0</v>
      </c>
      <c r="H71" s="6">
        <v>0</v>
      </c>
      <c r="I71" s="6">
        <v>0</v>
      </c>
      <c r="J71" s="6">
        <v>0</v>
      </c>
      <c r="K71" s="6">
        <v>0</v>
      </c>
      <c r="L71" s="6">
        <v>0</v>
      </c>
      <c r="M71" s="6">
        <v>0</v>
      </c>
      <c r="N71" s="6">
        <v>0</v>
      </c>
      <c r="O71" s="13">
        <f t="shared" ref="O71" si="10">SUM(C71:N71)</f>
        <v>2755933.9908832288</v>
      </c>
    </row>
    <row r="72" spans="2:15" s="1" customFormat="1" x14ac:dyDescent="0.35"/>
    <row r="73" spans="2:15" s="1" customFormat="1" x14ac:dyDescent="0.35"/>
    <row r="74" spans="2:15" s="1" customFormat="1" x14ac:dyDescent="0.35"/>
    <row r="75" spans="2:15" s="1" customFormat="1" x14ac:dyDescent="0.35"/>
    <row r="76" spans="2:15" s="1" customFormat="1" x14ac:dyDescent="0.35"/>
    <row r="77" spans="2:15" s="1" customFormat="1" x14ac:dyDescent="0.35"/>
    <row r="78" spans="2:15" s="1" customFormat="1" x14ac:dyDescent="0.35"/>
    <row r="79" spans="2:15" s="1" customFormat="1" x14ac:dyDescent="0.35"/>
    <row r="80" spans="2:15" s="1" customFormat="1" x14ac:dyDescent="0.35"/>
    <row r="81" spans="2:28" s="1" customFormat="1" x14ac:dyDescent="0.35"/>
    <row r="82" spans="2:28" s="1" customFormat="1" x14ac:dyDescent="0.35"/>
    <row r="83" spans="2:28" s="1" customFormat="1" x14ac:dyDescent="0.35"/>
    <row r="84" spans="2:28" s="1" customFormat="1" x14ac:dyDescent="0.35"/>
    <row r="85" spans="2:28" s="1" customFormat="1" x14ac:dyDescent="0.35"/>
    <row r="86" spans="2:28" s="1" customFormat="1" x14ac:dyDescent="0.35"/>
    <row r="87" spans="2:28" s="1" customFormat="1" x14ac:dyDescent="0.35"/>
    <row r="88" spans="2:28" s="1" customFormat="1" x14ac:dyDescent="0.35"/>
    <row r="89" spans="2:28" s="1" customFormat="1" x14ac:dyDescent="0.35"/>
    <row r="90" spans="2:28" s="1" customFormat="1" ht="21" x14ac:dyDescent="0.5">
      <c r="C90" s="52" t="s">
        <v>58</v>
      </c>
      <c r="D90" s="51"/>
      <c r="E90" s="51"/>
      <c r="F90" s="51"/>
      <c r="G90" s="51"/>
      <c r="H90" s="51"/>
      <c r="I90" s="51"/>
      <c r="J90" s="51"/>
      <c r="K90" s="51"/>
      <c r="L90" s="51"/>
      <c r="M90" s="51"/>
      <c r="N90" s="51"/>
      <c r="O90" s="51"/>
    </row>
    <row r="91" spans="2:28" s="1" customFormat="1" x14ac:dyDescent="0.35">
      <c r="C91" s="5" t="s">
        <v>0</v>
      </c>
      <c r="D91" s="5" t="s">
        <v>1</v>
      </c>
      <c r="E91" s="5" t="s">
        <v>2</v>
      </c>
      <c r="F91" s="5" t="s">
        <v>3</v>
      </c>
      <c r="G91" s="5" t="s">
        <v>4</v>
      </c>
      <c r="H91" s="5" t="s">
        <v>5</v>
      </c>
      <c r="I91" s="5" t="s">
        <v>6</v>
      </c>
      <c r="J91" s="5" t="s">
        <v>7</v>
      </c>
      <c r="K91" s="5" t="s">
        <v>8</v>
      </c>
      <c r="L91" s="5" t="s">
        <v>9</v>
      </c>
      <c r="M91" s="5" t="s">
        <v>10</v>
      </c>
      <c r="N91" s="5" t="s">
        <v>11</v>
      </c>
      <c r="O91" s="14" t="s">
        <v>16</v>
      </c>
    </row>
    <row r="92" spans="2:28" s="1" customFormat="1" x14ac:dyDescent="0.35">
      <c r="B92" s="2">
        <f t="shared" ref="B92:B98" si="11">B36</f>
        <v>2015</v>
      </c>
      <c r="C92" s="6">
        <v>392455.38588185364</v>
      </c>
      <c r="D92" s="6">
        <v>409347.17923010763</v>
      </c>
      <c r="E92" s="6">
        <v>428838.69785529183</v>
      </c>
      <c r="F92" s="6">
        <v>448014.81683774822</v>
      </c>
      <c r="G92" s="6">
        <v>405528.286092297</v>
      </c>
      <c r="H92" s="6">
        <v>426462.8699053796</v>
      </c>
      <c r="I92" s="6">
        <v>473107.94198024977</v>
      </c>
      <c r="J92" s="6">
        <v>446267.92746905331</v>
      </c>
      <c r="K92" s="6">
        <v>482677.50334311317</v>
      </c>
      <c r="L92" s="6">
        <v>412311.70135599206</v>
      </c>
      <c r="M92" s="6">
        <v>446526.16935484332</v>
      </c>
      <c r="N92" s="6">
        <v>425963.85043553449</v>
      </c>
      <c r="O92" s="13">
        <f t="shared" ref="O92:O95" si="12">SUM(C92:N92)</f>
        <v>5197502.329741464</v>
      </c>
      <c r="P92" s="2"/>
      <c r="Q92" s="2"/>
      <c r="R92" s="2"/>
      <c r="S92" s="2"/>
      <c r="T92" s="2"/>
      <c r="U92" s="2"/>
      <c r="V92" s="2"/>
      <c r="W92" s="2"/>
      <c r="X92" s="2"/>
      <c r="Y92" s="2"/>
      <c r="Z92" s="2"/>
      <c r="AA92" s="2"/>
      <c r="AB92" s="2"/>
    </row>
    <row r="93" spans="2:28" s="1" customFormat="1" x14ac:dyDescent="0.35">
      <c r="B93" s="2">
        <f t="shared" si="11"/>
        <v>2016</v>
      </c>
      <c r="C93" s="6">
        <v>396263.91353370284</v>
      </c>
      <c r="D93" s="6">
        <v>395175.97473820084</v>
      </c>
      <c r="E93" s="6">
        <v>409222.09088359121</v>
      </c>
      <c r="F93" s="6">
        <v>415901.6424125504</v>
      </c>
      <c r="G93" s="6">
        <v>486763.33565021039</v>
      </c>
      <c r="H93" s="6">
        <v>416602.61306341772</v>
      </c>
      <c r="I93" s="6">
        <v>383313.71966719197</v>
      </c>
      <c r="J93" s="6">
        <v>352198.56469018164</v>
      </c>
      <c r="K93" s="6">
        <v>362763.97842967219</v>
      </c>
      <c r="L93" s="6">
        <v>385353.33059814281</v>
      </c>
      <c r="M93" s="6">
        <v>377201.54288706364</v>
      </c>
      <c r="N93" s="6">
        <v>419714.85419094207</v>
      </c>
      <c r="O93" s="13">
        <f t="shared" si="12"/>
        <v>4800475.5607448677</v>
      </c>
      <c r="P93" s="2"/>
      <c r="Q93" s="2"/>
      <c r="R93" s="2"/>
      <c r="S93" s="2"/>
      <c r="T93" s="2"/>
      <c r="U93" s="2"/>
      <c r="V93" s="2"/>
      <c r="W93" s="2"/>
      <c r="X93" s="2"/>
      <c r="Y93" s="2"/>
      <c r="Z93" s="2"/>
      <c r="AA93" s="2"/>
      <c r="AB93" s="2"/>
    </row>
    <row r="94" spans="2:28" s="1" customFormat="1" x14ac:dyDescent="0.35">
      <c r="B94" s="2">
        <f t="shared" si="11"/>
        <v>2017</v>
      </c>
      <c r="C94" s="6">
        <v>446281.8063661441</v>
      </c>
      <c r="D94" s="6">
        <v>295222.51888677542</v>
      </c>
      <c r="E94" s="6">
        <v>329338.87151985837</v>
      </c>
      <c r="F94" s="6">
        <v>328702.58886779967</v>
      </c>
      <c r="G94" s="6">
        <v>325158.4568120077</v>
      </c>
      <c r="H94" s="6">
        <v>308100.46320226497</v>
      </c>
      <c r="I94" s="6">
        <v>314407.38020201918</v>
      </c>
      <c r="J94" s="6">
        <v>311304.78548414662</v>
      </c>
      <c r="K94" s="6">
        <v>276260.72657829645</v>
      </c>
      <c r="L94" s="6">
        <v>236379.75555614819</v>
      </c>
      <c r="M94" s="6">
        <v>233251.12804663059</v>
      </c>
      <c r="N94" s="6">
        <v>269424.35557446926</v>
      </c>
      <c r="O94" s="13">
        <f t="shared" si="12"/>
        <v>3673832.8370965603</v>
      </c>
    </row>
    <row r="95" spans="2:28" s="1" customFormat="1" x14ac:dyDescent="0.35">
      <c r="B95" s="2">
        <f t="shared" si="11"/>
        <v>2018</v>
      </c>
      <c r="C95" s="6">
        <v>260114.07298033882</v>
      </c>
      <c r="D95" s="6">
        <v>148036.84307264263</v>
      </c>
      <c r="E95" s="6">
        <v>153395.92752205039</v>
      </c>
      <c r="F95" s="6">
        <v>109982.90186140407</v>
      </c>
      <c r="G95" s="6">
        <v>160382.70727422205</v>
      </c>
      <c r="H95" s="6">
        <v>256426.40886014485</v>
      </c>
      <c r="I95" s="6">
        <v>266269.66872484685</v>
      </c>
      <c r="J95" s="6">
        <v>277231.87824390322</v>
      </c>
      <c r="K95" s="6">
        <v>263963.73132489197</v>
      </c>
      <c r="L95" s="6">
        <v>262549.621083771</v>
      </c>
      <c r="M95" s="6">
        <v>263155.86268737982</v>
      </c>
      <c r="N95" s="6">
        <v>287963.85906828498</v>
      </c>
      <c r="O95" s="13">
        <f t="shared" si="12"/>
        <v>2709473.4827038804</v>
      </c>
    </row>
    <row r="96" spans="2:28" s="1" customFormat="1" x14ac:dyDescent="0.35">
      <c r="B96" s="2">
        <f t="shared" si="11"/>
        <v>2019</v>
      </c>
      <c r="C96" s="6">
        <v>282172.73800879321</v>
      </c>
      <c r="D96" s="6">
        <v>249871.66548381984</v>
      </c>
      <c r="E96" s="6">
        <v>286777.30183724489</v>
      </c>
      <c r="F96" s="6">
        <v>270782.68573993817</v>
      </c>
      <c r="G96" s="6">
        <v>269027.30076141888</v>
      </c>
      <c r="H96" s="6">
        <v>271108.82987792097</v>
      </c>
      <c r="I96" s="6">
        <v>285234.50774616044</v>
      </c>
      <c r="J96" s="6">
        <v>289072.18973902654</v>
      </c>
      <c r="K96" s="6">
        <v>272549.15945378039</v>
      </c>
      <c r="L96" s="6">
        <v>285123.45144932705</v>
      </c>
      <c r="M96" s="6">
        <v>286119.24158617598</v>
      </c>
      <c r="N96" s="6">
        <v>298314.345979615</v>
      </c>
      <c r="O96" s="13">
        <f t="shared" ref="O96" si="13">SUM(C96:N96)</f>
        <v>3346153.4176632212</v>
      </c>
    </row>
    <row r="97" spans="2:15" s="1" customFormat="1" x14ac:dyDescent="0.35">
      <c r="B97" s="2">
        <f t="shared" si="11"/>
        <v>2020</v>
      </c>
      <c r="C97" s="6">
        <v>136826.22912852635</v>
      </c>
      <c r="D97" s="6">
        <v>98396.552042991476</v>
      </c>
      <c r="E97" s="6">
        <v>110314.83605397286</v>
      </c>
      <c r="F97" s="6">
        <v>92890.727305915905</v>
      </c>
      <c r="G97" s="6">
        <v>90121.405161447663</v>
      </c>
      <c r="H97" s="6">
        <v>89786.547278910031</v>
      </c>
      <c r="I97" s="6">
        <v>89814.63672756085</v>
      </c>
      <c r="J97" s="6">
        <v>84074.920294785203</v>
      </c>
      <c r="K97" s="6">
        <v>81924.261441552357</v>
      </c>
      <c r="L97" s="6">
        <v>83105.985797782021</v>
      </c>
      <c r="M97" s="6">
        <v>77551.508114400945</v>
      </c>
      <c r="N97" s="6">
        <v>74219.320015966718</v>
      </c>
      <c r="O97" s="13">
        <f t="shared" ref="O97:O98" si="14">SUM(C97:N97)</f>
        <v>1109026.9293638123</v>
      </c>
    </row>
    <row r="98" spans="2:15" s="1" customFormat="1" x14ac:dyDescent="0.35">
      <c r="B98" s="2">
        <f t="shared" si="11"/>
        <v>2021</v>
      </c>
      <c r="C98" s="6">
        <v>76108.624444810179</v>
      </c>
      <c r="D98" s="6">
        <v>67303.114220858202</v>
      </c>
      <c r="E98" s="6">
        <v>75650.537305902661</v>
      </c>
      <c r="F98" s="6">
        <v>76451.123723627199</v>
      </c>
      <c r="G98" s="6">
        <v>75984.327771651588</v>
      </c>
      <c r="H98" s="6">
        <v>76856.752353196032</v>
      </c>
      <c r="I98" s="6">
        <v>80056.224455266463</v>
      </c>
      <c r="J98" s="6">
        <v>78850.179512632109</v>
      </c>
      <c r="K98" s="6">
        <v>77443.818761136208</v>
      </c>
      <c r="L98" s="6">
        <v>76213.2367244661</v>
      </c>
      <c r="M98" s="6">
        <v>71055.468102116545</v>
      </c>
      <c r="N98" s="6">
        <v>73557.443911928451</v>
      </c>
      <c r="O98" s="13">
        <f t="shared" si="14"/>
        <v>905530.85128759174</v>
      </c>
    </row>
    <row r="99" spans="2:15" s="1" customFormat="1" x14ac:dyDescent="0.35"/>
    <row r="100" spans="2:15" s="1" customFormat="1" x14ac:dyDescent="0.35"/>
    <row r="101" spans="2:15" s="1" customFormat="1" x14ac:dyDescent="0.35"/>
    <row r="102" spans="2:15" s="1" customFormat="1" x14ac:dyDescent="0.35"/>
    <row r="103" spans="2:15" s="1" customFormat="1" x14ac:dyDescent="0.35"/>
    <row r="104" spans="2:15" s="1" customFormat="1" x14ac:dyDescent="0.35"/>
    <row r="105" spans="2:15" s="1" customFormat="1" x14ac:dyDescent="0.35"/>
    <row r="106" spans="2:15" s="1" customFormat="1" x14ac:dyDescent="0.35"/>
    <row r="107" spans="2:15" s="1" customFormat="1" x14ac:dyDescent="0.35"/>
    <row r="108" spans="2:15" s="1" customFormat="1" x14ac:dyDescent="0.35"/>
    <row r="109" spans="2:15" s="1" customFormat="1" x14ac:dyDescent="0.35"/>
    <row r="110" spans="2:15" s="1" customFormat="1" x14ac:dyDescent="0.35"/>
    <row r="111" spans="2:15" s="1" customFormat="1" x14ac:dyDescent="0.35"/>
    <row r="112" spans="2:15" s="1" customFormat="1" x14ac:dyDescent="0.35"/>
    <row r="113" s="1" customFormat="1" x14ac:dyDescent="0.35"/>
    <row r="114" s="1" customFormat="1" x14ac:dyDescent="0.35"/>
    <row r="115" s="1" customFormat="1" x14ac:dyDescent="0.35"/>
    <row r="116" s="1" customFormat="1" x14ac:dyDescent="0.35"/>
    <row r="117" s="1" customFormat="1" x14ac:dyDescent="0.35"/>
    <row r="118" s="1" customFormat="1" x14ac:dyDescent="0.35"/>
    <row r="119" s="1" customFormat="1" x14ac:dyDescent="0.35"/>
    <row r="120" s="1" customFormat="1" x14ac:dyDescent="0.35"/>
    <row r="121" s="1" customFormat="1" x14ac:dyDescent="0.35"/>
    <row r="122" s="1" customFormat="1" x14ac:dyDescent="0.35"/>
    <row r="123" s="1" customFormat="1" x14ac:dyDescent="0.35"/>
    <row r="124" s="1" customFormat="1" x14ac:dyDescent="0.35"/>
    <row r="125" s="1" customFormat="1" x14ac:dyDescent="0.35"/>
    <row r="126" s="1" customFormat="1" x14ac:dyDescent="0.35"/>
    <row r="127" s="1" customFormat="1" x14ac:dyDescent="0.35"/>
    <row r="128" s="1" customFormat="1" x14ac:dyDescent="0.35"/>
    <row r="129" s="1" customFormat="1" x14ac:dyDescent="0.35"/>
    <row r="130" s="1" customFormat="1" x14ac:dyDescent="0.35"/>
    <row r="131" s="1" customFormat="1" x14ac:dyDescent="0.35"/>
    <row r="132" s="1" customFormat="1" x14ac:dyDescent="0.35"/>
    <row r="133" s="1" customFormat="1" x14ac:dyDescent="0.35"/>
    <row r="134" s="1" customFormat="1" x14ac:dyDescent="0.35"/>
    <row r="135" s="1" customFormat="1" x14ac:dyDescent="0.35"/>
    <row r="136" s="1" customFormat="1" x14ac:dyDescent="0.35"/>
    <row r="137" s="1" customFormat="1" x14ac:dyDescent="0.35"/>
    <row r="138" s="1" customFormat="1" x14ac:dyDescent="0.35"/>
    <row r="139" s="1" customFormat="1" x14ac:dyDescent="0.35"/>
    <row r="140" s="1" customFormat="1" x14ac:dyDescent="0.35"/>
    <row r="141" s="1" customFormat="1" x14ac:dyDescent="0.35"/>
    <row r="142" s="1" customFormat="1" x14ac:dyDescent="0.35"/>
    <row r="143" s="1" customFormat="1" x14ac:dyDescent="0.35"/>
    <row r="144" s="1" customFormat="1" x14ac:dyDescent="0.35"/>
    <row r="145" s="1" customFormat="1" x14ac:dyDescent="0.35"/>
    <row r="146" s="1" customFormat="1" x14ac:dyDescent="0.35"/>
    <row r="147" s="1" customFormat="1" x14ac:dyDescent="0.35"/>
    <row r="148" s="1" customFormat="1" x14ac:dyDescent="0.35"/>
    <row r="149" s="1" customFormat="1" x14ac:dyDescent="0.35"/>
    <row r="150" s="1" customFormat="1" x14ac:dyDescent="0.35"/>
    <row r="151" s="1" customFormat="1" x14ac:dyDescent="0.35"/>
    <row r="152" s="1" customFormat="1" x14ac:dyDescent="0.35"/>
    <row r="153" s="1" customFormat="1" x14ac:dyDescent="0.35"/>
    <row r="154" s="1" customFormat="1" x14ac:dyDescent="0.35"/>
    <row r="155" s="1" customFormat="1" x14ac:dyDescent="0.35"/>
    <row r="156" s="1" customFormat="1" x14ac:dyDescent="0.35"/>
    <row r="157" s="1" customFormat="1" x14ac:dyDescent="0.35"/>
    <row r="158" s="1" customFormat="1" x14ac:dyDescent="0.35"/>
    <row r="159" s="1" customFormat="1" x14ac:dyDescent="0.35"/>
  </sheetData>
  <mergeCells count="5">
    <mergeCell ref="C6:O6"/>
    <mergeCell ref="Q6:AB6"/>
    <mergeCell ref="C34:O34"/>
    <mergeCell ref="C90:O90"/>
    <mergeCell ref="C62:O6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33"/>
  <sheetViews>
    <sheetView topLeftCell="B1" zoomScaleNormal="100" workbookViewId="0">
      <selection activeCell="L3" sqref="L3"/>
    </sheetView>
  </sheetViews>
  <sheetFormatPr baseColWidth="10" defaultColWidth="0" defaultRowHeight="14.5" zeroHeight="1" x14ac:dyDescent="0.35"/>
  <cols>
    <col min="1" max="1" width="7" style="1" customWidth="1"/>
    <col min="2" max="2" width="6.7265625" style="2" customWidth="1"/>
    <col min="3" max="14" width="11.26953125" style="1" bestFit="1" customWidth="1"/>
    <col min="15" max="15" width="5.26953125" style="1" customWidth="1"/>
    <col min="16" max="16" width="11.453125" style="1" customWidth="1"/>
    <col min="17" max="30" width="0" style="1" hidden="1" customWidth="1"/>
    <col min="31" max="16384" width="11.453125" style="1" hidden="1"/>
  </cols>
  <sheetData>
    <row r="1" spans="1:14" x14ac:dyDescent="0.35"/>
    <row r="2" spans="1:14" ht="31" x14ac:dyDescent="0.7">
      <c r="A2" s="3"/>
      <c r="C2" s="17"/>
    </row>
    <row r="3" spans="1:14" x14ac:dyDescent="0.35"/>
    <row r="4" spans="1:14" ht="18.5" x14ac:dyDescent="0.45">
      <c r="A4" s="7"/>
    </row>
    <row r="5" spans="1:14" ht="18.5" x14ac:dyDescent="0.45">
      <c r="A5" s="7"/>
    </row>
    <row r="6" spans="1:14" ht="21" x14ac:dyDescent="0.5">
      <c r="C6" s="51" t="s">
        <v>55</v>
      </c>
      <c r="D6" s="51"/>
      <c r="E6" s="51"/>
      <c r="F6" s="51"/>
      <c r="G6" s="51"/>
      <c r="H6" s="51"/>
      <c r="I6" s="51"/>
      <c r="J6" s="51"/>
      <c r="K6" s="51"/>
      <c r="L6" s="51"/>
      <c r="M6" s="51"/>
      <c r="N6" s="51"/>
    </row>
    <row r="7" spans="1:14" x14ac:dyDescent="0.35">
      <c r="C7" s="5" t="s">
        <v>0</v>
      </c>
      <c r="D7" s="5" t="s">
        <v>1</v>
      </c>
      <c r="E7" s="5" t="s">
        <v>2</v>
      </c>
      <c r="F7" s="5" t="s">
        <v>3</v>
      </c>
      <c r="G7" s="5" t="s">
        <v>4</v>
      </c>
      <c r="H7" s="5" t="s">
        <v>5</v>
      </c>
      <c r="I7" s="5" t="s">
        <v>6</v>
      </c>
      <c r="J7" s="5" t="s">
        <v>7</v>
      </c>
      <c r="K7" s="5" t="s">
        <v>8</v>
      </c>
      <c r="L7" s="5" t="s">
        <v>9</v>
      </c>
      <c r="M7" s="5" t="s">
        <v>10</v>
      </c>
      <c r="N7" s="5" t="s">
        <v>11</v>
      </c>
    </row>
    <row r="8" spans="1:14" hidden="1" x14ac:dyDescent="0.3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3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3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3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3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3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35">
      <c r="B14" s="2">
        <v>2021</v>
      </c>
      <c r="C14" s="42">
        <v>1.8812535584698298</v>
      </c>
      <c r="D14" s="42">
        <v>1.855611199799174</v>
      </c>
      <c r="E14" s="42">
        <v>1.9260253389601185</v>
      </c>
      <c r="F14" s="42">
        <v>1.9394888471356502</v>
      </c>
      <c r="G14" s="42">
        <v>1.9458543523321024</v>
      </c>
      <c r="H14" s="42">
        <v>1.9467466251334395</v>
      </c>
      <c r="I14" s="42">
        <v>1.9434643814809185</v>
      </c>
      <c r="J14" s="42">
        <v>1.9921316725648432</v>
      </c>
      <c r="K14" s="42">
        <v>1.9684713992313594</v>
      </c>
      <c r="L14" s="42">
        <v>1.9347159591238852</v>
      </c>
      <c r="M14" s="42">
        <v>1.8665831592159252</v>
      </c>
      <c r="N14" s="42">
        <v>1.7326783404658423</v>
      </c>
    </row>
    <row r="15" spans="1:14" x14ac:dyDescent="0.35">
      <c r="B15" s="2">
        <v>2022</v>
      </c>
      <c r="C15" s="42">
        <v>1.6934062033352821</v>
      </c>
      <c r="D15" s="42">
        <v>1.6402800179926553</v>
      </c>
      <c r="E15" s="42">
        <v>1.6347050168264576</v>
      </c>
      <c r="F15" s="42">
        <v>1.4368223447756989</v>
      </c>
      <c r="G15" s="42">
        <v>1.3074570333585223</v>
      </c>
      <c r="H15" s="42">
        <v>1.2021661332867337</v>
      </c>
      <c r="I15" s="42">
        <v>1.1761037609336034</v>
      </c>
      <c r="J15" s="42">
        <v>0</v>
      </c>
      <c r="K15" s="42">
        <v>0</v>
      </c>
      <c r="L15" s="42">
        <v>0</v>
      </c>
      <c r="M15" s="42">
        <v>0</v>
      </c>
      <c r="N15" s="42">
        <v>0</v>
      </c>
    </row>
    <row r="16" spans="1:14" x14ac:dyDescent="0.35"/>
    <row r="17" spans="1:4" x14ac:dyDescent="0.35"/>
    <row r="18" spans="1:4" x14ac:dyDescent="0.35"/>
    <row r="19" spans="1:4" x14ac:dyDescent="0.35"/>
    <row r="20" spans="1:4" x14ac:dyDescent="0.35"/>
    <row r="21" spans="1:4" x14ac:dyDescent="0.35"/>
    <row r="22" spans="1:4" x14ac:dyDescent="0.35"/>
    <row r="23" spans="1:4" x14ac:dyDescent="0.35"/>
    <row r="24" spans="1:4" x14ac:dyDescent="0.35"/>
    <row r="25" spans="1:4" x14ac:dyDescent="0.35"/>
    <row r="26" spans="1:4" x14ac:dyDescent="0.35"/>
    <row r="27" spans="1:4" x14ac:dyDescent="0.35"/>
    <row r="28" spans="1:4" x14ac:dyDescent="0.35"/>
    <row r="29" spans="1:4" x14ac:dyDescent="0.35">
      <c r="D29" s="4"/>
    </row>
    <row r="30" spans="1:4" x14ac:dyDescent="0.35">
      <c r="D30" s="4"/>
    </row>
    <row r="31" spans="1:4" x14ac:dyDescent="0.35">
      <c r="D31" s="4"/>
    </row>
    <row r="32" spans="1:4" ht="18.5" x14ac:dyDescent="0.45">
      <c r="A32" s="7"/>
    </row>
    <row r="33" spans="1:14" ht="21" x14ac:dyDescent="0.5">
      <c r="A33" s="7"/>
      <c r="C33" s="51" t="s">
        <v>56</v>
      </c>
      <c r="D33" s="51"/>
      <c r="E33" s="51"/>
      <c r="F33" s="51"/>
      <c r="G33" s="51"/>
      <c r="H33" s="51"/>
      <c r="I33" s="51"/>
      <c r="J33" s="51"/>
      <c r="K33" s="51"/>
      <c r="L33" s="51"/>
      <c r="M33" s="51"/>
      <c r="N33" s="51"/>
    </row>
    <row r="34" spans="1:14" ht="18.5" x14ac:dyDescent="0.45">
      <c r="A34" s="7"/>
      <c r="C34" s="5" t="s">
        <v>0</v>
      </c>
      <c r="D34" s="5" t="s">
        <v>1</v>
      </c>
      <c r="E34" s="5" t="s">
        <v>2</v>
      </c>
      <c r="F34" s="5" t="s">
        <v>3</v>
      </c>
      <c r="G34" s="5" t="s">
        <v>4</v>
      </c>
      <c r="H34" s="5" t="s">
        <v>5</v>
      </c>
      <c r="I34" s="5" t="s">
        <v>6</v>
      </c>
      <c r="J34" s="5" t="s">
        <v>7</v>
      </c>
      <c r="K34" s="5" t="s">
        <v>8</v>
      </c>
      <c r="L34" s="5" t="s">
        <v>9</v>
      </c>
      <c r="M34" s="5" t="s">
        <v>10</v>
      </c>
      <c r="N34" s="5" t="s">
        <v>11</v>
      </c>
    </row>
    <row r="35" spans="1:14" ht="18.5" hidden="1" x14ac:dyDescent="0.45">
      <c r="A35" s="7"/>
      <c r="B35" s="2">
        <v>2015</v>
      </c>
      <c r="C35" s="42">
        <v>0</v>
      </c>
      <c r="D35" s="42">
        <v>0</v>
      </c>
      <c r="E35" s="42">
        <v>0</v>
      </c>
      <c r="F35" s="42">
        <v>0</v>
      </c>
      <c r="G35" s="42">
        <v>0</v>
      </c>
      <c r="H35" s="42">
        <v>0</v>
      </c>
      <c r="I35" s="42">
        <v>0</v>
      </c>
      <c r="J35" s="42">
        <v>0</v>
      </c>
      <c r="K35" s="42">
        <v>0</v>
      </c>
      <c r="L35" s="42">
        <v>0</v>
      </c>
      <c r="M35" s="42">
        <v>0</v>
      </c>
      <c r="N35" s="42">
        <v>0</v>
      </c>
    </row>
    <row r="36" spans="1:14" ht="18.5" x14ac:dyDescent="0.45">
      <c r="A36" s="7"/>
      <c r="B36" s="2">
        <v>2016</v>
      </c>
      <c r="C36" s="42">
        <v>0</v>
      </c>
      <c r="D36" s="42">
        <v>0</v>
      </c>
      <c r="E36" s="42">
        <v>0</v>
      </c>
      <c r="F36" s="42">
        <v>0</v>
      </c>
      <c r="G36" s="42">
        <v>0</v>
      </c>
      <c r="H36" s="42">
        <v>0</v>
      </c>
      <c r="I36" s="42">
        <v>0</v>
      </c>
      <c r="J36" s="42">
        <v>0</v>
      </c>
      <c r="K36" s="42">
        <v>0</v>
      </c>
      <c r="L36" s="42">
        <v>0</v>
      </c>
      <c r="M36" s="42">
        <v>0</v>
      </c>
      <c r="N36" s="42">
        <v>0</v>
      </c>
    </row>
    <row r="37" spans="1:14" ht="18.5" x14ac:dyDescent="0.45">
      <c r="A37" s="7"/>
      <c r="B37" s="2">
        <v>2017</v>
      </c>
      <c r="C37" s="42">
        <v>0</v>
      </c>
      <c r="D37" s="42">
        <v>0</v>
      </c>
      <c r="E37" s="42">
        <v>0</v>
      </c>
      <c r="F37" s="42">
        <v>0</v>
      </c>
      <c r="G37" s="42">
        <v>0</v>
      </c>
      <c r="H37" s="42">
        <v>0</v>
      </c>
      <c r="I37" s="42">
        <v>0</v>
      </c>
      <c r="J37" s="42">
        <v>0</v>
      </c>
      <c r="K37" s="42">
        <v>0</v>
      </c>
      <c r="L37" s="42">
        <v>0</v>
      </c>
      <c r="M37" s="42">
        <v>0</v>
      </c>
      <c r="N37" s="42">
        <v>0</v>
      </c>
    </row>
    <row r="38" spans="1:14" ht="18.5" x14ac:dyDescent="0.45">
      <c r="A38" s="7"/>
      <c r="B38" s="2">
        <v>2018</v>
      </c>
      <c r="C38" s="42">
        <v>0</v>
      </c>
      <c r="D38" s="42">
        <v>0</v>
      </c>
      <c r="E38" s="42">
        <v>0</v>
      </c>
      <c r="F38" s="42">
        <v>0</v>
      </c>
      <c r="G38" s="42">
        <v>0</v>
      </c>
      <c r="H38" s="42">
        <v>0</v>
      </c>
      <c r="I38" s="42">
        <v>0</v>
      </c>
      <c r="J38" s="42">
        <v>0</v>
      </c>
      <c r="K38" s="42">
        <v>0</v>
      </c>
      <c r="L38" s="42">
        <v>0</v>
      </c>
      <c r="M38" s="42">
        <v>0</v>
      </c>
      <c r="N38" s="42">
        <v>0</v>
      </c>
    </row>
    <row r="39" spans="1:14" ht="18.5" x14ac:dyDescent="0.45">
      <c r="A39" s="7"/>
      <c r="B39" s="2">
        <v>2019</v>
      </c>
      <c r="C39" s="42">
        <v>0</v>
      </c>
      <c r="D39" s="42">
        <v>0</v>
      </c>
      <c r="E39" s="42">
        <v>0</v>
      </c>
      <c r="F39" s="42">
        <v>0</v>
      </c>
      <c r="G39" s="42">
        <v>0</v>
      </c>
      <c r="H39" s="42">
        <v>0</v>
      </c>
      <c r="I39" s="42">
        <v>0</v>
      </c>
      <c r="J39" s="42">
        <v>0</v>
      </c>
      <c r="K39" s="42">
        <v>0</v>
      </c>
      <c r="L39" s="42">
        <v>0</v>
      </c>
      <c r="M39" s="42">
        <v>0</v>
      </c>
      <c r="N39" s="42">
        <v>0</v>
      </c>
    </row>
    <row r="40" spans="1:14" ht="18.5" x14ac:dyDescent="0.45">
      <c r="A40" s="7"/>
      <c r="B40" s="2">
        <v>2020</v>
      </c>
      <c r="C40" s="42">
        <v>2.5764213501299431</v>
      </c>
      <c r="D40" s="42">
        <v>2.4014355235824758</v>
      </c>
      <c r="E40" s="42">
        <v>2.4799591703283261</v>
      </c>
      <c r="F40" s="42">
        <v>1.8931386977994682</v>
      </c>
      <c r="G40" s="42">
        <v>2.0277481659104812</v>
      </c>
      <c r="H40" s="42">
        <v>1.9995567923221391</v>
      </c>
      <c r="I40" s="42">
        <v>2.0205620214695679</v>
      </c>
      <c r="J40" s="42">
        <v>2.0309602018401463</v>
      </c>
      <c r="K40" s="42">
        <v>2.0244957612905772</v>
      </c>
      <c r="L40" s="42">
        <v>2.0298139866474365</v>
      </c>
      <c r="M40" s="42">
        <v>1.9499170151084733</v>
      </c>
      <c r="N40" s="42">
        <v>1.9101811278275624</v>
      </c>
    </row>
    <row r="41" spans="1:14" ht="18.5" x14ac:dyDescent="0.45">
      <c r="A41" s="7"/>
      <c r="B41" s="2">
        <v>2021</v>
      </c>
      <c r="C41" s="42">
        <v>1.8811659554092643</v>
      </c>
      <c r="D41" s="42">
        <v>1.8583929663508525</v>
      </c>
      <c r="E41" s="42">
        <v>1.9266174012603023</v>
      </c>
      <c r="F41" s="42">
        <v>1.9357354511397256</v>
      </c>
      <c r="G41" s="42">
        <v>1.9417621037800479</v>
      </c>
      <c r="H41" s="42">
        <v>1.944622421351565</v>
      </c>
      <c r="I41" s="42">
        <v>1.9412334415754109</v>
      </c>
      <c r="J41" s="42">
        <v>1.9911348470821051</v>
      </c>
      <c r="K41" s="42">
        <v>1.9677055117154203</v>
      </c>
      <c r="L41" s="42">
        <v>1.9343851553965119</v>
      </c>
      <c r="M41" s="42">
        <v>1.8665680158911842</v>
      </c>
      <c r="N41" s="42">
        <v>1.7327596290131486</v>
      </c>
    </row>
    <row r="42" spans="1:14" ht="18.5" x14ac:dyDescent="0.45">
      <c r="A42" s="7"/>
      <c r="B42" s="2">
        <v>2022</v>
      </c>
      <c r="C42" s="42">
        <v>1.6933995096488914</v>
      </c>
      <c r="D42" s="42">
        <v>1.6401513861428845</v>
      </c>
      <c r="E42" s="42">
        <v>1.6130869603097535</v>
      </c>
      <c r="F42" s="42">
        <v>1.4402313658943473</v>
      </c>
      <c r="G42" s="42">
        <v>1.3105953093318732</v>
      </c>
      <c r="H42" s="42">
        <v>1.2071285954332409</v>
      </c>
      <c r="I42" s="42">
        <v>1.1849808464698726</v>
      </c>
      <c r="J42" s="42">
        <v>0</v>
      </c>
      <c r="K42" s="42">
        <v>0</v>
      </c>
      <c r="L42" s="42">
        <v>0</v>
      </c>
      <c r="M42" s="42">
        <v>0</v>
      </c>
      <c r="N42" s="42">
        <v>0</v>
      </c>
    </row>
    <row r="43" spans="1:14" ht="18.5" x14ac:dyDescent="0.45">
      <c r="A43" s="7"/>
    </row>
    <row r="44" spans="1:14" ht="18.5" x14ac:dyDescent="0.45">
      <c r="A44" s="7"/>
    </row>
    <row r="45" spans="1:14" ht="18.5" x14ac:dyDescent="0.45">
      <c r="A45" s="7"/>
    </row>
    <row r="46" spans="1:14" ht="18.5" x14ac:dyDescent="0.45">
      <c r="A46" s="7"/>
    </row>
    <row r="47" spans="1:14" ht="18.5" x14ac:dyDescent="0.45">
      <c r="A47" s="7"/>
    </row>
    <row r="48" spans="1:14" ht="18.5" x14ac:dyDescent="0.45">
      <c r="A48" s="7"/>
    </row>
    <row r="49" spans="1:14" ht="18.5" x14ac:dyDescent="0.45">
      <c r="A49" s="7"/>
    </row>
    <row r="50" spans="1:14" ht="18.5" x14ac:dyDescent="0.45">
      <c r="A50" s="7"/>
    </row>
    <row r="51" spans="1:14" ht="18.5" x14ac:dyDescent="0.45">
      <c r="A51" s="7"/>
    </row>
    <row r="52" spans="1:14" ht="18.5" x14ac:dyDescent="0.45">
      <c r="A52" s="7"/>
    </row>
    <row r="53" spans="1:14" ht="18.5" x14ac:dyDescent="0.45">
      <c r="A53" s="7"/>
    </row>
    <row r="54" spans="1:14" ht="18.5" x14ac:dyDescent="0.45">
      <c r="A54" s="7"/>
    </row>
    <row r="55" spans="1:14" ht="18.5" x14ac:dyDescent="0.45">
      <c r="A55" s="7"/>
    </row>
    <row r="56" spans="1:14" ht="21" x14ac:dyDescent="0.5">
      <c r="C56" s="51" t="s">
        <v>57</v>
      </c>
      <c r="D56" s="51"/>
      <c r="E56" s="51"/>
      <c r="F56" s="51"/>
      <c r="G56" s="51"/>
      <c r="H56" s="51"/>
      <c r="I56" s="51"/>
      <c r="J56" s="51"/>
      <c r="K56" s="51"/>
      <c r="L56" s="51"/>
      <c r="M56" s="51"/>
      <c r="N56" s="51"/>
    </row>
    <row r="57" spans="1:14" x14ac:dyDescent="0.35">
      <c r="C57" s="5" t="s">
        <v>0</v>
      </c>
      <c r="D57" s="5" t="s">
        <v>1</v>
      </c>
      <c r="E57" s="5" t="s">
        <v>2</v>
      </c>
      <c r="F57" s="5" t="s">
        <v>3</v>
      </c>
      <c r="G57" s="5" t="s">
        <v>4</v>
      </c>
      <c r="H57" s="5" t="s">
        <v>5</v>
      </c>
      <c r="I57" s="5" t="s">
        <v>6</v>
      </c>
      <c r="J57" s="5" t="s">
        <v>7</v>
      </c>
      <c r="K57" s="5" t="s">
        <v>8</v>
      </c>
      <c r="L57" s="5" t="s">
        <v>9</v>
      </c>
      <c r="M57" s="5" t="s">
        <v>10</v>
      </c>
      <c r="N57" s="5" t="s">
        <v>11</v>
      </c>
    </row>
    <row r="58" spans="1:14" hidden="1" x14ac:dyDescent="0.35">
      <c r="B58" s="2">
        <f t="shared" ref="B58:B65" si="0">B8</f>
        <v>2015</v>
      </c>
      <c r="C58" s="43">
        <v>14.087685736927819</v>
      </c>
      <c r="D58" s="43">
        <v>20.504064250611421</v>
      </c>
      <c r="E58" s="43">
        <v>18.84196396961088</v>
      </c>
      <c r="F58" s="43">
        <v>15.342043253311388</v>
      </c>
      <c r="G58" s="43">
        <v>15.759631537686015</v>
      </c>
      <c r="H58" s="43">
        <v>14.728382221777636</v>
      </c>
      <c r="I58" s="43">
        <v>16.509555472597189</v>
      </c>
      <c r="J58" s="43">
        <v>16.663574935171905</v>
      </c>
      <c r="K58" s="43">
        <v>16.586457937988744</v>
      </c>
      <c r="L58" s="43">
        <v>13.232993688060716</v>
      </c>
      <c r="M58" s="43">
        <v>16.78356587883863</v>
      </c>
      <c r="N58" s="43">
        <v>13.964888176622456</v>
      </c>
    </row>
    <row r="59" spans="1:14" x14ac:dyDescent="0.35">
      <c r="B59" s="2">
        <f t="shared" si="0"/>
        <v>2016</v>
      </c>
      <c r="C59" s="43">
        <v>18.573303253351288</v>
      </c>
      <c r="D59" s="43">
        <v>20.231884026124096</v>
      </c>
      <c r="E59" s="43">
        <v>21.188319836902412</v>
      </c>
      <c r="F59" s="43">
        <v>20.237914443970563</v>
      </c>
      <c r="G59" s="43">
        <v>15.179756877289206</v>
      </c>
      <c r="H59" s="43">
        <v>12.479368406869813</v>
      </c>
      <c r="I59" s="43">
        <v>10.798898862752193</v>
      </c>
      <c r="J59" s="43">
        <v>8.8065570450912176</v>
      </c>
      <c r="K59" s="43">
        <v>9.4700097302570736</v>
      </c>
      <c r="L59" s="43">
        <v>10.362031161717157</v>
      </c>
      <c r="M59" s="43">
        <v>9.2611075529347406</v>
      </c>
      <c r="N59" s="43">
        <v>8.5342187042233491</v>
      </c>
    </row>
    <row r="60" spans="1:14" x14ac:dyDescent="0.35">
      <c r="B60" s="2">
        <f t="shared" si="0"/>
        <v>2017</v>
      </c>
      <c r="C60" s="43">
        <v>10.345342033837426</v>
      </c>
      <c r="D60" s="43">
        <v>8.4327597354419428</v>
      </c>
      <c r="E60" s="43">
        <v>11.600657284062253</v>
      </c>
      <c r="F60" s="43">
        <v>11.75079247398806</v>
      </c>
      <c r="G60" s="43">
        <v>11.564810629796407</v>
      </c>
      <c r="H60" s="43">
        <v>14.002740488114997</v>
      </c>
      <c r="I60" s="43">
        <v>10.166398883044835</v>
      </c>
      <c r="J60" s="43">
        <v>10.13437554294177</v>
      </c>
      <c r="K60" s="43">
        <v>9.0938469314428083</v>
      </c>
      <c r="L60" s="43">
        <v>7.1916193092314336</v>
      </c>
      <c r="M60" s="43">
        <v>6.563598720790206</v>
      </c>
      <c r="N60" s="43">
        <v>6.4087240018703193</v>
      </c>
    </row>
    <row r="61" spans="1:14" x14ac:dyDescent="0.35">
      <c r="B61" s="2">
        <f t="shared" si="0"/>
        <v>2018</v>
      </c>
      <c r="C61" s="43">
        <v>6.3150215930483418</v>
      </c>
      <c r="D61" s="43">
        <v>4.2131270027838603</v>
      </c>
      <c r="E61" s="43">
        <v>4.1495574395350561</v>
      </c>
      <c r="F61" s="43">
        <v>3.0144505929549861</v>
      </c>
      <c r="G61" s="43">
        <v>3.8591826438039503</v>
      </c>
      <c r="H61" s="43">
        <v>6.7842817657975445</v>
      </c>
      <c r="I61" s="43">
        <v>6.2027258463759987</v>
      </c>
      <c r="J61" s="43">
        <v>7.2453984444096076</v>
      </c>
      <c r="K61" s="43">
        <v>7.7609747728542775</v>
      </c>
      <c r="L61" s="43">
        <v>8.2183405779645824</v>
      </c>
      <c r="M61" s="43">
        <v>6.8998222932596676</v>
      </c>
      <c r="N61" s="43">
        <v>6.8457564019602799</v>
      </c>
    </row>
    <row r="62" spans="1:14" x14ac:dyDescent="0.35">
      <c r="B62" s="2">
        <f t="shared" si="0"/>
        <v>2019</v>
      </c>
      <c r="C62" s="43">
        <v>6.6804737869545505</v>
      </c>
      <c r="D62" s="43">
        <v>6.3149624301114473</v>
      </c>
      <c r="E62" s="43">
        <v>6.10915745241903</v>
      </c>
      <c r="F62" s="43">
        <v>5.8323436259754642</v>
      </c>
      <c r="G62" s="43">
        <v>5.6477962312578347</v>
      </c>
      <c r="H62" s="43">
        <v>5.5118857347857837</v>
      </c>
      <c r="I62" s="43">
        <v>5.1516238709390505</v>
      </c>
      <c r="J62" s="43">
        <v>4.7275449609968883</v>
      </c>
      <c r="K62" s="43">
        <v>4.4772046048150864</v>
      </c>
      <c r="L62" s="43">
        <v>4.4697458357294257</v>
      </c>
      <c r="M62" s="43">
        <v>4.7822669413612466</v>
      </c>
      <c r="N62" s="43">
        <v>4.8751478346469677</v>
      </c>
    </row>
    <row r="63" spans="1:14" x14ac:dyDescent="0.35">
      <c r="B63" s="2">
        <f t="shared" si="0"/>
        <v>2020</v>
      </c>
      <c r="C63" s="43">
        <v>2.5210704908923436</v>
      </c>
      <c r="D63" s="43">
        <v>2.4067652628919278</v>
      </c>
      <c r="E63" s="43">
        <v>2.4830924104376608</v>
      </c>
      <c r="F63" s="43">
        <v>1.9148841222779758</v>
      </c>
      <c r="G63" s="43">
        <v>2.0294220511531682</v>
      </c>
      <c r="H63" s="43">
        <v>2.0008361551327405</v>
      </c>
      <c r="I63" s="43">
        <v>2.0266756602161693</v>
      </c>
      <c r="J63" s="43">
        <v>2.03642442713981</v>
      </c>
      <c r="K63" s="43">
        <v>2.0288371838544772</v>
      </c>
      <c r="L63" s="43">
        <v>2.0317559208428366</v>
      </c>
      <c r="M63" s="43">
        <v>1.9498807101653306</v>
      </c>
      <c r="N63" s="43">
        <v>1.9103490412129569</v>
      </c>
    </row>
    <row r="64" spans="1:14" x14ac:dyDescent="0.35">
      <c r="B64" s="2">
        <f t="shared" si="0"/>
        <v>2021</v>
      </c>
      <c r="C64" s="43">
        <v>1.8811524270721418</v>
      </c>
      <c r="D64" s="43">
        <v>1.8591545030335022</v>
      </c>
      <c r="E64" s="43">
        <v>1.9268053966049434</v>
      </c>
      <c r="F64" s="43">
        <v>1.9327724325822451</v>
      </c>
      <c r="G64" s="43">
        <v>1.9326968937117373</v>
      </c>
      <c r="H64" s="43">
        <v>1.9400858237225511</v>
      </c>
      <c r="I64" s="43">
        <v>1.9366178524978592</v>
      </c>
      <c r="J64" s="43">
        <v>1.9866294310410126</v>
      </c>
      <c r="K64" s="43">
        <v>1.9649529587301522</v>
      </c>
      <c r="L64" s="43">
        <v>1.9306893757698793</v>
      </c>
      <c r="M64" s="43">
        <v>1.8654735596553467</v>
      </c>
      <c r="N64" s="43">
        <v>1.7250873695369955</v>
      </c>
    </row>
    <row r="65" spans="2:14" x14ac:dyDescent="0.35">
      <c r="B65" s="2">
        <f t="shared" si="0"/>
        <v>2022</v>
      </c>
      <c r="C65" s="43">
        <v>1.6918795110606104</v>
      </c>
      <c r="D65" s="43">
        <v>1.643742265349097</v>
      </c>
      <c r="E65" s="43">
        <v>1.8045605803450229</v>
      </c>
      <c r="F65" s="43">
        <v>1.436951806615425</v>
      </c>
      <c r="G65" s="43">
        <v>1.311053401346213</v>
      </c>
      <c r="H65" s="43">
        <v>1.2266876364769093</v>
      </c>
      <c r="I65" s="43">
        <v>1.2130987189822438</v>
      </c>
      <c r="J65" s="43">
        <v>0</v>
      </c>
      <c r="K65" s="43">
        <v>0</v>
      </c>
      <c r="L65" s="43">
        <v>0</v>
      </c>
      <c r="M65" s="43">
        <v>0</v>
      </c>
      <c r="N65" s="43">
        <v>0</v>
      </c>
    </row>
    <row r="66" spans="2:14" x14ac:dyDescent="0.35"/>
    <row r="67" spans="2:14" x14ac:dyDescent="0.35"/>
    <row r="68" spans="2:14" x14ac:dyDescent="0.35"/>
    <row r="69" spans="2:14" x14ac:dyDescent="0.35"/>
    <row r="70" spans="2:14" x14ac:dyDescent="0.35"/>
    <row r="71" spans="2:14" x14ac:dyDescent="0.35"/>
    <row r="72" spans="2:14" x14ac:dyDescent="0.35"/>
    <row r="73" spans="2:14" x14ac:dyDescent="0.35"/>
    <row r="74" spans="2:14" x14ac:dyDescent="0.35"/>
    <row r="75" spans="2:14" x14ac:dyDescent="0.35"/>
    <row r="76" spans="2:14" x14ac:dyDescent="0.35"/>
    <row r="77" spans="2:14" x14ac:dyDescent="0.35"/>
    <row r="78" spans="2:14" x14ac:dyDescent="0.35"/>
    <row r="79" spans="2:14" x14ac:dyDescent="0.35"/>
    <row r="80" spans="2:14"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row r="115" x14ac:dyDescent="0.35"/>
    <row r="116" x14ac:dyDescent="0.35"/>
    <row r="117" x14ac:dyDescent="0.35"/>
    <row r="118" x14ac:dyDescent="0.35"/>
    <row r="119" x14ac:dyDescent="0.35"/>
    <row r="120" x14ac:dyDescent="0.35"/>
    <row r="121" x14ac:dyDescent="0.35"/>
    <row r="122" x14ac:dyDescent="0.35"/>
    <row r="123" x14ac:dyDescent="0.35"/>
    <row r="124" x14ac:dyDescent="0.35"/>
    <row r="125" x14ac:dyDescent="0.35"/>
    <row r="126" x14ac:dyDescent="0.35"/>
    <row r="127" x14ac:dyDescent="0.35"/>
    <row r="128" x14ac:dyDescent="0.35"/>
    <row r="129" x14ac:dyDescent="0.35"/>
    <row r="130" x14ac:dyDescent="0.35"/>
    <row r="131" x14ac:dyDescent="0.35"/>
    <row r="132" x14ac:dyDescent="0.35"/>
    <row r="133" x14ac:dyDescent="0.3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6:N56"/>
    <mergeCell ref="C33:N33"/>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5"/>
  <sheetViews>
    <sheetView showGridLines="0" workbookViewId="0">
      <selection activeCell="D10" sqref="D10"/>
    </sheetView>
  </sheetViews>
  <sheetFormatPr baseColWidth="10" defaultRowHeight="14.5" x14ac:dyDescent="0.35"/>
  <cols>
    <col min="1" max="1" width="14.1796875" customWidth="1"/>
    <col min="2" max="2" width="101.453125" customWidth="1"/>
  </cols>
  <sheetData>
    <row r="3" spans="1:11" ht="31" x14ac:dyDescent="0.7">
      <c r="B3" s="17" t="s">
        <v>60</v>
      </c>
    </row>
    <row r="6" spans="1:11" ht="21" x14ac:dyDescent="0.35">
      <c r="B6" s="48" t="s">
        <v>26</v>
      </c>
      <c r="C6" s="49"/>
      <c r="D6" s="49"/>
      <c r="E6" s="49"/>
      <c r="F6" s="49"/>
      <c r="G6" s="49"/>
      <c r="H6" s="49"/>
      <c r="I6" s="49"/>
      <c r="J6" s="49"/>
      <c r="K6" s="49"/>
    </row>
    <row r="9" spans="1:11" ht="46.5" x14ac:dyDescent="0.35">
      <c r="A9" s="44"/>
      <c r="B9" s="44" t="s">
        <v>25</v>
      </c>
    </row>
    <row r="10" spans="1:11" ht="15.5" x14ac:dyDescent="0.35">
      <c r="A10" s="44"/>
      <c r="B10" s="44"/>
    </row>
    <row r="11" spans="1:11" ht="62" x14ac:dyDescent="0.35">
      <c r="A11" s="44"/>
      <c r="B11" s="44" t="s">
        <v>61</v>
      </c>
    </row>
    <row r="12" spans="1:11" ht="15.5" x14ac:dyDescent="0.35">
      <c r="A12" s="44"/>
      <c r="B12" s="44"/>
    </row>
    <row r="13" spans="1:11" ht="31" x14ac:dyDescent="0.35">
      <c r="A13" s="44"/>
      <c r="B13" s="44" t="s">
        <v>62</v>
      </c>
    </row>
    <row r="14" spans="1:11" ht="15.5" x14ac:dyDescent="0.35">
      <c r="A14" s="45"/>
      <c r="B14" s="45"/>
    </row>
    <row r="15" spans="1:11" ht="31" x14ac:dyDescent="0.35">
      <c r="A15" s="44"/>
      <c r="B15" s="44" t="s">
        <v>63</v>
      </c>
    </row>
    <row r="16" spans="1:11" ht="15.5" x14ac:dyDescent="0.35">
      <c r="A16" s="44"/>
      <c r="B16" s="44"/>
    </row>
    <row r="17" spans="1:2" ht="46.5" x14ac:dyDescent="0.35">
      <c r="A17" s="44"/>
      <c r="B17" s="44" t="s">
        <v>64</v>
      </c>
    </row>
    <row r="18" spans="1:2" ht="15.5" x14ac:dyDescent="0.35">
      <c r="A18" s="44"/>
      <c r="B18" s="44"/>
    </row>
    <row r="19" spans="1:2" ht="15.5" x14ac:dyDescent="0.35">
      <c r="A19" s="44"/>
      <c r="B19" s="44" t="s">
        <v>65</v>
      </c>
    </row>
    <row r="20" spans="1:2" ht="15.5" x14ac:dyDescent="0.35">
      <c r="A20" s="44"/>
      <c r="B20" s="44"/>
    </row>
    <row r="21" spans="1:2" ht="46.5" x14ac:dyDescent="0.35">
      <c r="A21" s="46"/>
      <c r="B21" s="46" t="s">
        <v>66</v>
      </c>
    </row>
    <row r="22" spans="1:2" ht="15.5" x14ac:dyDescent="0.35">
      <c r="A22" s="46"/>
      <c r="B22" s="46"/>
    </row>
    <row r="23" spans="1:2" ht="31" x14ac:dyDescent="0.35">
      <c r="A23" s="44"/>
      <c r="B23" s="44" t="s">
        <v>67</v>
      </c>
    </row>
    <row r="24" spans="1:2" ht="15.5" x14ac:dyDescent="0.35">
      <c r="A24" s="44"/>
      <c r="B24" s="44"/>
    </row>
    <row r="25" spans="1:2" ht="31" x14ac:dyDescent="0.35">
      <c r="A25" s="44"/>
      <c r="B25" s="44" t="s">
        <v>68</v>
      </c>
    </row>
    <row r="26" spans="1:2" ht="15.5" x14ac:dyDescent="0.35">
      <c r="A26" s="44"/>
      <c r="B26" s="44"/>
    </row>
    <row r="27" spans="1:2" ht="31" x14ac:dyDescent="0.35">
      <c r="A27" s="44"/>
      <c r="B27" s="44" t="s">
        <v>69</v>
      </c>
    </row>
    <row r="28" spans="1:2" ht="15.5" x14ac:dyDescent="0.35">
      <c r="A28" s="44"/>
      <c r="B28" s="44"/>
    </row>
    <row r="29" spans="1:2" ht="15.5" x14ac:dyDescent="0.35">
      <c r="A29" s="44"/>
      <c r="B29" s="44" t="s">
        <v>70</v>
      </c>
    </row>
    <row r="30" spans="1:2" ht="15.5" x14ac:dyDescent="0.35">
      <c r="A30" s="45"/>
      <c r="B30" s="45"/>
    </row>
    <row r="31" spans="1:2" ht="75.75" customHeight="1" x14ac:dyDescent="0.35">
      <c r="A31" s="44"/>
      <c r="B31" s="44" t="s">
        <v>71</v>
      </c>
    </row>
    <row r="32" spans="1:2" ht="13.5" customHeight="1" x14ac:dyDescent="0.35">
      <c r="A32" s="44"/>
      <c r="B32" s="44"/>
    </row>
    <row r="33" spans="1:2" ht="62" x14ac:dyDescent="0.35">
      <c r="A33" s="44"/>
      <c r="B33" s="44" t="s">
        <v>72</v>
      </c>
    </row>
    <row r="35" spans="1:2" ht="15.5" x14ac:dyDescent="0.3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Maixent LOUBASSOU</cp:lastModifiedBy>
  <dcterms:created xsi:type="dcterms:W3CDTF">2011-02-10T16:24:30Z</dcterms:created>
  <dcterms:modified xsi:type="dcterms:W3CDTF">2022-08-26T11:00:07Z</dcterms:modified>
</cp:coreProperties>
</file>